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ainur\Downloads\"/>
    </mc:Choice>
  </mc:AlternateContent>
  <xr:revisionPtr revIDLastSave="0" documentId="13_ncr:1_{B8A58DE6-0026-45FE-82C5-89D21CF244A3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Petunjuk" sheetId="1" r:id="rId1"/>
    <sheet name="Parameter" sheetId="2" r:id="rId2"/>
    <sheet name="Log Eskalasi" sheetId="3" r:id="rId3"/>
    <sheet name="Dashboard" sheetId="4" r:id="rId4"/>
    <sheet name="Skor Risiko" sheetId="5" r:id="rId5"/>
    <sheet name="Template Pesan" sheetId="6" r:id="rId6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12" i="4" l="1"/>
  <c r="B4" i="4"/>
  <c r="V204" i="3"/>
  <c r="S204" i="3"/>
  <c r="R204" i="3"/>
  <c r="U204" i="3" s="1"/>
  <c r="Q204" i="3"/>
  <c r="P204" i="3"/>
  <c r="V203" i="3"/>
  <c r="S203" i="3"/>
  <c r="R203" i="3"/>
  <c r="Q203" i="3"/>
  <c r="P203" i="3"/>
  <c r="V202" i="3"/>
  <c r="U202" i="3"/>
  <c r="S202" i="3"/>
  <c r="R202" i="3"/>
  <c r="T202" i="3" s="1"/>
  <c r="Q202" i="3"/>
  <c r="P202" i="3"/>
  <c r="V201" i="3"/>
  <c r="U201" i="3"/>
  <c r="T201" i="3"/>
  <c r="S201" i="3"/>
  <c r="R201" i="3"/>
  <c r="Q201" i="3"/>
  <c r="P201" i="3"/>
  <c r="V200" i="3"/>
  <c r="U200" i="3"/>
  <c r="S200" i="3"/>
  <c r="T200" i="3" s="1"/>
  <c r="R200" i="3"/>
  <c r="Q200" i="3"/>
  <c r="P200" i="3"/>
  <c r="V199" i="3"/>
  <c r="S199" i="3"/>
  <c r="R199" i="3"/>
  <c r="T199" i="3" s="1"/>
  <c r="Q199" i="3"/>
  <c r="P199" i="3"/>
  <c r="V198" i="3"/>
  <c r="U198" i="3"/>
  <c r="T198" i="3"/>
  <c r="S198" i="3"/>
  <c r="R198" i="3"/>
  <c r="Q198" i="3"/>
  <c r="P198" i="3"/>
  <c r="V197" i="3"/>
  <c r="U197" i="3"/>
  <c r="T197" i="3"/>
  <c r="S197" i="3"/>
  <c r="R197" i="3"/>
  <c r="Q197" i="3"/>
  <c r="P197" i="3"/>
  <c r="V196" i="3"/>
  <c r="S196" i="3"/>
  <c r="R196" i="3"/>
  <c r="U196" i="3" s="1"/>
  <c r="Q196" i="3"/>
  <c r="P196" i="3"/>
  <c r="V195" i="3"/>
  <c r="S195" i="3"/>
  <c r="R195" i="3"/>
  <c r="Q195" i="3"/>
  <c r="P195" i="3"/>
  <c r="V194" i="3"/>
  <c r="S194" i="3"/>
  <c r="R194" i="3"/>
  <c r="T194" i="3" s="1"/>
  <c r="Q194" i="3"/>
  <c r="P194" i="3"/>
  <c r="V193" i="3"/>
  <c r="U193" i="3"/>
  <c r="T193" i="3"/>
  <c r="S193" i="3"/>
  <c r="R193" i="3"/>
  <c r="Q193" i="3"/>
  <c r="P193" i="3"/>
  <c r="V192" i="3"/>
  <c r="U192" i="3"/>
  <c r="S192" i="3"/>
  <c r="T192" i="3" s="1"/>
  <c r="R192" i="3"/>
  <c r="Q192" i="3"/>
  <c r="P192" i="3"/>
  <c r="V191" i="3"/>
  <c r="S191" i="3"/>
  <c r="R191" i="3"/>
  <c r="T191" i="3" s="1"/>
  <c r="Q191" i="3"/>
  <c r="P191" i="3"/>
  <c r="V190" i="3"/>
  <c r="U190" i="3"/>
  <c r="T190" i="3"/>
  <c r="S190" i="3"/>
  <c r="R190" i="3"/>
  <c r="Q190" i="3"/>
  <c r="P190" i="3"/>
  <c r="V189" i="3"/>
  <c r="U189" i="3"/>
  <c r="T189" i="3"/>
  <c r="S189" i="3"/>
  <c r="R189" i="3"/>
  <c r="Q189" i="3"/>
  <c r="P189" i="3"/>
  <c r="V188" i="3"/>
  <c r="T188" i="3"/>
  <c r="S188" i="3"/>
  <c r="R188" i="3"/>
  <c r="U188" i="3" s="1"/>
  <c r="Q188" i="3"/>
  <c r="P188" i="3"/>
  <c r="V187" i="3"/>
  <c r="S187" i="3"/>
  <c r="R187" i="3"/>
  <c r="Q187" i="3"/>
  <c r="P187" i="3"/>
  <c r="V186" i="3"/>
  <c r="S186" i="3"/>
  <c r="R186" i="3"/>
  <c r="T186" i="3" s="1"/>
  <c r="Q186" i="3"/>
  <c r="P186" i="3"/>
  <c r="V185" i="3"/>
  <c r="U185" i="3"/>
  <c r="T185" i="3"/>
  <c r="S185" i="3"/>
  <c r="R185" i="3"/>
  <c r="Q185" i="3"/>
  <c r="P185" i="3"/>
  <c r="V184" i="3"/>
  <c r="U184" i="3"/>
  <c r="S184" i="3"/>
  <c r="T184" i="3" s="1"/>
  <c r="R184" i="3"/>
  <c r="Q184" i="3"/>
  <c r="P184" i="3"/>
  <c r="V183" i="3"/>
  <c r="S183" i="3"/>
  <c r="R183" i="3"/>
  <c r="T183" i="3" s="1"/>
  <c r="Q183" i="3"/>
  <c r="P183" i="3"/>
  <c r="V182" i="3"/>
  <c r="U182" i="3"/>
  <c r="T182" i="3"/>
  <c r="S182" i="3"/>
  <c r="R182" i="3"/>
  <c r="Q182" i="3"/>
  <c r="P182" i="3"/>
  <c r="V181" i="3"/>
  <c r="U181" i="3"/>
  <c r="S181" i="3"/>
  <c r="T181" i="3" s="1"/>
  <c r="R181" i="3"/>
  <c r="Q181" i="3"/>
  <c r="P181" i="3"/>
  <c r="V180" i="3"/>
  <c r="S180" i="3"/>
  <c r="R180" i="3"/>
  <c r="U180" i="3" s="1"/>
  <c r="Q180" i="3"/>
  <c r="P180" i="3"/>
  <c r="V179" i="3"/>
  <c r="S179" i="3"/>
  <c r="R179" i="3"/>
  <c r="Q179" i="3"/>
  <c r="P179" i="3"/>
  <c r="V178" i="3"/>
  <c r="S178" i="3"/>
  <c r="R178" i="3"/>
  <c r="T178" i="3" s="1"/>
  <c r="Q178" i="3"/>
  <c r="P178" i="3"/>
  <c r="V177" i="3"/>
  <c r="U177" i="3"/>
  <c r="T177" i="3"/>
  <c r="S177" i="3"/>
  <c r="R177" i="3"/>
  <c r="Q177" i="3"/>
  <c r="P177" i="3"/>
  <c r="V176" i="3"/>
  <c r="U176" i="3"/>
  <c r="S176" i="3"/>
  <c r="T176" i="3" s="1"/>
  <c r="R176" i="3"/>
  <c r="Q176" i="3"/>
  <c r="P176" i="3"/>
  <c r="V175" i="3"/>
  <c r="U175" i="3"/>
  <c r="S175" i="3"/>
  <c r="R175" i="3"/>
  <c r="T175" i="3" s="1"/>
  <c r="Q175" i="3"/>
  <c r="P175" i="3"/>
  <c r="V174" i="3"/>
  <c r="U174" i="3"/>
  <c r="T174" i="3"/>
  <c r="S174" i="3"/>
  <c r="R174" i="3"/>
  <c r="Q174" i="3"/>
  <c r="P174" i="3"/>
  <c r="V173" i="3"/>
  <c r="U173" i="3"/>
  <c r="S173" i="3"/>
  <c r="T173" i="3" s="1"/>
  <c r="R173" i="3"/>
  <c r="Q173" i="3"/>
  <c r="P173" i="3"/>
  <c r="V172" i="3"/>
  <c r="S172" i="3"/>
  <c r="R172" i="3"/>
  <c r="U172" i="3" s="1"/>
  <c r="Q172" i="3"/>
  <c r="P172" i="3"/>
  <c r="V171" i="3"/>
  <c r="S171" i="3"/>
  <c r="R171" i="3"/>
  <c r="Q171" i="3"/>
  <c r="P171" i="3"/>
  <c r="V170" i="3"/>
  <c r="U170" i="3"/>
  <c r="S170" i="3"/>
  <c r="R170" i="3"/>
  <c r="T170" i="3" s="1"/>
  <c r="Q170" i="3"/>
  <c r="P170" i="3"/>
  <c r="V169" i="3"/>
  <c r="U169" i="3"/>
  <c r="T169" i="3"/>
  <c r="S169" i="3"/>
  <c r="R169" i="3"/>
  <c r="Q169" i="3"/>
  <c r="P169" i="3"/>
  <c r="V168" i="3"/>
  <c r="U168" i="3"/>
  <c r="S168" i="3"/>
  <c r="T168" i="3" s="1"/>
  <c r="R168" i="3"/>
  <c r="Q168" i="3"/>
  <c r="P168" i="3"/>
  <c r="V167" i="3"/>
  <c r="S167" i="3"/>
  <c r="R167" i="3"/>
  <c r="T167" i="3" s="1"/>
  <c r="Q167" i="3"/>
  <c r="P167" i="3"/>
  <c r="V166" i="3"/>
  <c r="U166" i="3"/>
  <c r="T166" i="3"/>
  <c r="S166" i="3"/>
  <c r="R166" i="3"/>
  <c r="Q166" i="3"/>
  <c r="P166" i="3"/>
  <c r="V165" i="3"/>
  <c r="U165" i="3"/>
  <c r="T165" i="3"/>
  <c r="S165" i="3"/>
  <c r="R165" i="3"/>
  <c r="Q165" i="3"/>
  <c r="P165" i="3"/>
  <c r="V164" i="3"/>
  <c r="S164" i="3"/>
  <c r="R164" i="3"/>
  <c r="U164" i="3" s="1"/>
  <c r="Q164" i="3"/>
  <c r="P164" i="3"/>
  <c r="V163" i="3"/>
  <c r="S163" i="3"/>
  <c r="R163" i="3"/>
  <c r="Q163" i="3"/>
  <c r="P163" i="3"/>
  <c r="V162" i="3"/>
  <c r="U162" i="3"/>
  <c r="S162" i="3"/>
  <c r="R162" i="3"/>
  <c r="T162" i="3" s="1"/>
  <c r="Q162" i="3"/>
  <c r="P162" i="3"/>
  <c r="V161" i="3"/>
  <c r="U161" i="3"/>
  <c r="T161" i="3"/>
  <c r="S161" i="3"/>
  <c r="R161" i="3"/>
  <c r="Q161" i="3"/>
  <c r="P161" i="3"/>
  <c r="V160" i="3"/>
  <c r="U160" i="3"/>
  <c r="S160" i="3"/>
  <c r="T160" i="3" s="1"/>
  <c r="R160" i="3"/>
  <c r="Q160" i="3"/>
  <c r="P160" i="3"/>
  <c r="V159" i="3"/>
  <c r="S159" i="3"/>
  <c r="R159" i="3"/>
  <c r="T159" i="3" s="1"/>
  <c r="Q159" i="3"/>
  <c r="P159" i="3"/>
  <c r="V158" i="3"/>
  <c r="U158" i="3"/>
  <c r="T158" i="3"/>
  <c r="S158" i="3"/>
  <c r="R158" i="3"/>
  <c r="Q158" i="3"/>
  <c r="P158" i="3"/>
  <c r="V157" i="3"/>
  <c r="U157" i="3"/>
  <c r="T157" i="3"/>
  <c r="S157" i="3"/>
  <c r="R157" i="3"/>
  <c r="Q157" i="3"/>
  <c r="P157" i="3"/>
  <c r="V156" i="3"/>
  <c r="T156" i="3"/>
  <c r="S156" i="3"/>
  <c r="R156" i="3"/>
  <c r="U156" i="3" s="1"/>
  <c r="Q156" i="3"/>
  <c r="P156" i="3"/>
  <c r="V155" i="3"/>
  <c r="S155" i="3"/>
  <c r="R155" i="3"/>
  <c r="Q155" i="3"/>
  <c r="P155" i="3"/>
  <c r="V154" i="3"/>
  <c r="S154" i="3"/>
  <c r="R154" i="3"/>
  <c r="T154" i="3" s="1"/>
  <c r="Q154" i="3"/>
  <c r="P154" i="3"/>
  <c r="V153" i="3"/>
  <c r="U153" i="3"/>
  <c r="T153" i="3"/>
  <c r="S153" i="3"/>
  <c r="R153" i="3"/>
  <c r="Q153" i="3"/>
  <c r="P153" i="3"/>
  <c r="V152" i="3"/>
  <c r="U152" i="3"/>
  <c r="S152" i="3"/>
  <c r="T152" i="3" s="1"/>
  <c r="R152" i="3"/>
  <c r="Q152" i="3"/>
  <c r="P152" i="3"/>
  <c r="V151" i="3"/>
  <c r="S151" i="3"/>
  <c r="R151" i="3"/>
  <c r="T151" i="3" s="1"/>
  <c r="Q151" i="3"/>
  <c r="P151" i="3"/>
  <c r="V150" i="3"/>
  <c r="S150" i="3"/>
  <c r="R150" i="3"/>
  <c r="T150" i="3" s="1"/>
  <c r="Q150" i="3"/>
  <c r="P150" i="3"/>
  <c r="V149" i="3"/>
  <c r="U149" i="3"/>
  <c r="S149" i="3"/>
  <c r="T149" i="3" s="1"/>
  <c r="R149" i="3"/>
  <c r="Q149" i="3"/>
  <c r="P149" i="3"/>
  <c r="V148" i="3"/>
  <c r="S148" i="3"/>
  <c r="R148" i="3"/>
  <c r="U148" i="3" s="1"/>
  <c r="Q148" i="3"/>
  <c r="P148" i="3"/>
  <c r="V147" i="3"/>
  <c r="S147" i="3"/>
  <c r="R147" i="3"/>
  <c r="Q147" i="3"/>
  <c r="P147" i="3"/>
  <c r="V146" i="3"/>
  <c r="S146" i="3"/>
  <c r="R146" i="3"/>
  <c r="T146" i="3" s="1"/>
  <c r="Q146" i="3"/>
  <c r="P146" i="3"/>
  <c r="V145" i="3"/>
  <c r="U145" i="3"/>
  <c r="T145" i="3"/>
  <c r="S145" i="3"/>
  <c r="R145" i="3"/>
  <c r="Q145" i="3"/>
  <c r="P145" i="3"/>
  <c r="V144" i="3"/>
  <c r="U144" i="3"/>
  <c r="S144" i="3"/>
  <c r="T144" i="3" s="1"/>
  <c r="R144" i="3"/>
  <c r="Q144" i="3"/>
  <c r="P144" i="3"/>
  <c r="V143" i="3"/>
  <c r="U143" i="3"/>
  <c r="S143" i="3"/>
  <c r="R143" i="3"/>
  <c r="Q143" i="3"/>
  <c r="P143" i="3"/>
  <c r="V142" i="3"/>
  <c r="U142" i="3"/>
  <c r="T142" i="3"/>
  <c r="S142" i="3"/>
  <c r="R142" i="3"/>
  <c r="Q142" i="3"/>
  <c r="P142" i="3"/>
  <c r="V141" i="3"/>
  <c r="U141" i="3"/>
  <c r="S141" i="3"/>
  <c r="T141" i="3" s="1"/>
  <c r="R141" i="3"/>
  <c r="Q141" i="3"/>
  <c r="P141" i="3"/>
  <c r="V140" i="3"/>
  <c r="S140" i="3"/>
  <c r="R140" i="3"/>
  <c r="U140" i="3" s="1"/>
  <c r="Q140" i="3"/>
  <c r="P140" i="3"/>
  <c r="V139" i="3"/>
  <c r="S139" i="3"/>
  <c r="R139" i="3"/>
  <c r="Q139" i="3"/>
  <c r="P139" i="3"/>
  <c r="V138" i="3"/>
  <c r="U138" i="3"/>
  <c r="S138" i="3"/>
  <c r="R138" i="3"/>
  <c r="T138" i="3" s="1"/>
  <c r="Q138" i="3"/>
  <c r="P138" i="3"/>
  <c r="V137" i="3"/>
  <c r="U137" i="3"/>
  <c r="T137" i="3"/>
  <c r="S137" i="3"/>
  <c r="R137" i="3"/>
  <c r="Q137" i="3"/>
  <c r="P137" i="3"/>
  <c r="V136" i="3"/>
  <c r="U136" i="3"/>
  <c r="S136" i="3"/>
  <c r="T136" i="3" s="1"/>
  <c r="R136" i="3"/>
  <c r="Q136" i="3"/>
  <c r="P136" i="3"/>
  <c r="V135" i="3"/>
  <c r="S135" i="3"/>
  <c r="R135" i="3"/>
  <c r="T135" i="3" s="1"/>
  <c r="Q135" i="3"/>
  <c r="P135" i="3"/>
  <c r="V134" i="3"/>
  <c r="S134" i="3"/>
  <c r="R134" i="3"/>
  <c r="U134" i="3" s="1"/>
  <c r="Q134" i="3"/>
  <c r="P134" i="3"/>
  <c r="V133" i="3"/>
  <c r="U133" i="3"/>
  <c r="T133" i="3"/>
  <c r="S133" i="3"/>
  <c r="R133" i="3"/>
  <c r="Q133" i="3"/>
  <c r="P133" i="3"/>
  <c r="V132" i="3"/>
  <c r="T132" i="3"/>
  <c r="S132" i="3"/>
  <c r="R132" i="3"/>
  <c r="U132" i="3" s="1"/>
  <c r="Q132" i="3"/>
  <c r="P132" i="3"/>
  <c r="V131" i="3"/>
  <c r="S131" i="3"/>
  <c r="R131" i="3"/>
  <c r="Q131" i="3"/>
  <c r="P131" i="3"/>
  <c r="V130" i="3"/>
  <c r="S130" i="3"/>
  <c r="R130" i="3"/>
  <c r="T130" i="3" s="1"/>
  <c r="Q130" i="3"/>
  <c r="P130" i="3"/>
  <c r="V129" i="3"/>
  <c r="U129" i="3"/>
  <c r="T129" i="3"/>
  <c r="S129" i="3"/>
  <c r="R129" i="3"/>
  <c r="Q129" i="3"/>
  <c r="P129" i="3"/>
  <c r="V128" i="3"/>
  <c r="U128" i="3"/>
  <c r="S128" i="3"/>
  <c r="T128" i="3" s="1"/>
  <c r="R128" i="3"/>
  <c r="Q128" i="3"/>
  <c r="P128" i="3"/>
  <c r="V127" i="3"/>
  <c r="U127" i="3"/>
  <c r="S127" i="3"/>
  <c r="R127" i="3"/>
  <c r="Q127" i="3"/>
  <c r="P127" i="3"/>
  <c r="V126" i="3"/>
  <c r="S126" i="3"/>
  <c r="R126" i="3"/>
  <c r="U126" i="3" s="1"/>
  <c r="Q126" i="3"/>
  <c r="P126" i="3"/>
  <c r="V125" i="3"/>
  <c r="U125" i="3"/>
  <c r="S125" i="3"/>
  <c r="T125" i="3" s="1"/>
  <c r="R125" i="3"/>
  <c r="Q125" i="3"/>
  <c r="P125" i="3"/>
  <c r="V124" i="3"/>
  <c r="S124" i="3"/>
  <c r="R124" i="3"/>
  <c r="U124" i="3" s="1"/>
  <c r="Q124" i="3"/>
  <c r="P124" i="3"/>
  <c r="V123" i="3"/>
  <c r="S123" i="3"/>
  <c r="R123" i="3"/>
  <c r="Q123" i="3"/>
  <c r="P123" i="3"/>
  <c r="V122" i="3"/>
  <c r="S122" i="3"/>
  <c r="R122" i="3"/>
  <c r="T122" i="3" s="1"/>
  <c r="Q122" i="3"/>
  <c r="P122" i="3"/>
  <c r="V121" i="3"/>
  <c r="U121" i="3"/>
  <c r="T121" i="3"/>
  <c r="S121" i="3"/>
  <c r="R121" i="3"/>
  <c r="Q121" i="3"/>
  <c r="P121" i="3"/>
  <c r="V120" i="3"/>
  <c r="U120" i="3"/>
  <c r="S120" i="3"/>
  <c r="T120" i="3" s="1"/>
  <c r="R120" i="3"/>
  <c r="Q120" i="3"/>
  <c r="P120" i="3"/>
  <c r="V119" i="3"/>
  <c r="S119" i="3"/>
  <c r="R119" i="3"/>
  <c r="T119" i="3" s="1"/>
  <c r="Q119" i="3"/>
  <c r="P119" i="3"/>
  <c r="V118" i="3"/>
  <c r="U118" i="3"/>
  <c r="T118" i="3"/>
  <c r="S118" i="3"/>
  <c r="R118" i="3"/>
  <c r="Q118" i="3"/>
  <c r="P118" i="3"/>
  <c r="V117" i="3"/>
  <c r="U117" i="3"/>
  <c r="T117" i="3"/>
  <c r="S117" i="3"/>
  <c r="R117" i="3"/>
  <c r="Q117" i="3"/>
  <c r="P117" i="3"/>
  <c r="V116" i="3"/>
  <c r="S116" i="3"/>
  <c r="R116" i="3"/>
  <c r="U116" i="3" s="1"/>
  <c r="Q116" i="3"/>
  <c r="P116" i="3"/>
  <c r="V115" i="3"/>
  <c r="S115" i="3"/>
  <c r="R115" i="3"/>
  <c r="Q115" i="3"/>
  <c r="P115" i="3"/>
  <c r="V114" i="3"/>
  <c r="U114" i="3"/>
  <c r="S114" i="3"/>
  <c r="R114" i="3"/>
  <c r="T114" i="3" s="1"/>
  <c r="Q114" i="3"/>
  <c r="P114" i="3"/>
  <c r="V113" i="3"/>
  <c r="U113" i="3"/>
  <c r="T113" i="3"/>
  <c r="S113" i="3"/>
  <c r="R113" i="3"/>
  <c r="Q113" i="3"/>
  <c r="P113" i="3"/>
  <c r="V112" i="3"/>
  <c r="U112" i="3"/>
  <c r="S112" i="3"/>
  <c r="T112" i="3" s="1"/>
  <c r="R112" i="3"/>
  <c r="Q112" i="3"/>
  <c r="P112" i="3"/>
  <c r="V111" i="3"/>
  <c r="S111" i="3"/>
  <c r="R111" i="3"/>
  <c r="T111" i="3" s="1"/>
  <c r="Q111" i="3"/>
  <c r="P111" i="3"/>
  <c r="V110" i="3"/>
  <c r="S110" i="3"/>
  <c r="R110" i="3"/>
  <c r="U110" i="3" s="1"/>
  <c r="Q110" i="3"/>
  <c r="P110" i="3"/>
  <c r="V109" i="3"/>
  <c r="U109" i="3"/>
  <c r="S109" i="3"/>
  <c r="T109" i="3" s="1"/>
  <c r="R109" i="3"/>
  <c r="Q109" i="3"/>
  <c r="P109" i="3"/>
  <c r="V108" i="3"/>
  <c r="S108" i="3"/>
  <c r="T108" i="3" s="1"/>
  <c r="R108" i="3"/>
  <c r="U108" i="3" s="1"/>
  <c r="Q108" i="3"/>
  <c r="P108" i="3"/>
  <c r="V107" i="3"/>
  <c r="S107" i="3"/>
  <c r="R107" i="3"/>
  <c r="Q107" i="3"/>
  <c r="P107" i="3"/>
  <c r="V106" i="3"/>
  <c r="S106" i="3"/>
  <c r="R106" i="3"/>
  <c r="T106" i="3" s="1"/>
  <c r="Q106" i="3"/>
  <c r="P106" i="3"/>
  <c r="V105" i="3"/>
  <c r="U105" i="3"/>
  <c r="T105" i="3"/>
  <c r="S105" i="3"/>
  <c r="R105" i="3"/>
  <c r="Q105" i="3"/>
  <c r="P105" i="3"/>
  <c r="V104" i="3"/>
  <c r="U104" i="3"/>
  <c r="T104" i="3"/>
  <c r="S104" i="3"/>
  <c r="R104" i="3"/>
  <c r="Q104" i="3"/>
  <c r="P104" i="3"/>
  <c r="V103" i="3"/>
  <c r="U103" i="3"/>
  <c r="S103" i="3"/>
  <c r="R103" i="3"/>
  <c r="T103" i="3" s="1"/>
  <c r="Q103" i="3"/>
  <c r="P103" i="3"/>
  <c r="V102" i="3"/>
  <c r="U102" i="3"/>
  <c r="T102" i="3"/>
  <c r="S102" i="3"/>
  <c r="R102" i="3"/>
  <c r="Q102" i="3"/>
  <c r="P102" i="3"/>
  <c r="V101" i="3"/>
  <c r="U101" i="3"/>
  <c r="S101" i="3"/>
  <c r="T101" i="3" s="1"/>
  <c r="R101" i="3"/>
  <c r="Q101" i="3"/>
  <c r="P101" i="3"/>
  <c r="V100" i="3"/>
  <c r="S100" i="3"/>
  <c r="R100" i="3"/>
  <c r="U100" i="3" s="1"/>
  <c r="Q100" i="3"/>
  <c r="P100" i="3"/>
  <c r="V99" i="3"/>
  <c r="S99" i="3"/>
  <c r="R99" i="3"/>
  <c r="Q99" i="3"/>
  <c r="P99" i="3"/>
  <c r="V98" i="3"/>
  <c r="U98" i="3"/>
  <c r="S98" i="3"/>
  <c r="R98" i="3"/>
  <c r="T98" i="3" s="1"/>
  <c r="Q98" i="3"/>
  <c r="P98" i="3"/>
  <c r="V97" i="3"/>
  <c r="U97" i="3"/>
  <c r="T97" i="3"/>
  <c r="S97" i="3"/>
  <c r="R97" i="3"/>
  <c r="Q97" i="3"/>
  <c r="P97" i="3"/>
  <c r="V96" i="3"/>
  <c r="U96" i="3"/>
  <c r="S96" i="3"/>
  <c r="T96" i="3" s="1"/>
  <c r="R96" i="3"/>
  <c r="Q96" i="3"/>
  <c r="P96" i="3"/>
  <c r="V95" i="3"/>
  <c r="S95" i="3"/>
  <c r="R95" i="3"/>
  <c r="T95" i="3" s="1"/>
  <c r="Q95" i="3"/>
  <c r="P95" i="3"/>
  <c r="V94" i="3"/>
  <c r="S94" i="3"/>
  <c r="R94" i="3"/>
  <c r="U94" i="3" s="1"/>
  <c r="Q94" i="3"/>
  <c r="P94" i="3"/>
  <c r="V93" i="3"/>
  <c r="U93" i="3"/>
  <c r="S93" i="3"/>
  <c r="T93" i="3" s="1"/>
  <c r="R93" i="3"/>
  <c r="Q93" i="3"/>
  <c r="P93" i="3"/>
  <c r="V92" i="3"/>
  <c r="S92" i="3"/>
  <c r="T92" i="3" s="1"/>
  <c r="R92" i="3"/>
  <c r="U92" i="3" s="1"/>
  <c r="Q92" i="3"/>
  <c r="P92" i="3"/>
  <c r="V91" i="3"/>
  <c r="S91" i="3"/>
  <c r="R91" i="3"/>
  <c r="Q91" i="3"/>
  <c r="P91" i="3"/>
  <c r="V90" i="3"/>
  <c r="S90" i="3"/>
  <c r="R90" i="3"/>
  <c r="T90" i="3" s="1"/>
  <c r="Q90" i="3"/>
  <c r="P90" i="3"/>
  <c r="V89" i="3"/>
  <c r="U89" i="3"/>
  <c r="T89" i="3"/>
  <c r="S89" i="3"/>
  <c r="R89" i="3"/>
  <c r="Q89" i="3"/>
  <c r="P89" i="3"/>
  <c r="V88" i="3"/>
  <c r="U88" i="3"/>
  <c r="T88" i="3"/>
  <c r="S88" i="3"/>
  <c r="R88" i="3"/>
  <c r="Q88" i="3"/>
  <c r="P88" i="3"/>
  <c r="V87" i="3"/>
  <c r="S87" i="3"/>
  <c r="R87" i="3"/>
  <c r="T87" i="3" s="1"/>
  <c r="Q87" i="3"/>
  <c r="P87" i="3"/>
  <c r="V86" i="3"/>
  <c r="S86" i="3"/>
  <c r="R86" i="3"/>
  <c r="T86" i="3" s="1"/>
  <c r="Q86" i="3"/>
  <c r="P86" i="3"/>
  <c r="V85" i="3"/>
  <c r="U85" i="3"/>
  <c r="S85" i="3"/>
  <c r="T85" i="3" s="1"/>
  <c r="R85" i="3"/>
  <c r="Q85" i="3"/>
  <c r="P85" i="3"/>
  <c r="V84" i="3"/>
  <c r="S84" i="3"/>
  <c r="R84" i="3"/>
  <c r="U84" i="3" s="1"/>
  <c r="Q84" i="3"/>
  <c r="P84" i="3"/>
  <c r="V83" i="3"/>
  <c r="S83" i="3"/>
  <c r="R83" i="3"/>
  <c r="Q83" i="3"/>
  <c r="P83" i="3"/>
  <c r="V82" i="3"/>
  <c r="S82" i="3"/>
  <c r="R82" i="3"/>
  <c r="T82" i="3" s="1"/>
  <c r="Q82" i="3"/>
  <c r="P82" i="3"/>
  <c r="V81" i="3"/>
  <c r="U81" i="3"/>
  <c r="T81" i="3"/>
  <c r="S81" i="3"/>
  <c r="R81" i="3"/>
  <c r="Q81" i="3"/>
  <c r="P81" i="3"/>
  <c r="V80" i="3"/>
  <c r="U80" i="3"/>
  <c r="S80" i="3"/>
  <c r="T80" i="3" s="1"/>
  <c r="R80" i="3"/>
  <c r="Q80" i="3"/>
  <c r="P80" i="3"/>
  <c r="V79" i="3"/>
  <c r="U79" i="3"/>
  <c r="S79" i="3"/>
  <c r="R79" i="3"/>
  <c r="Q79" i="3"/>
  <c r="P79" i="3"/>
  <c r="V78" i="3"/>
  <c r="U78" i="3"/>
  <c r="T78" i="3"/>
  <c r="S78" i="3"/>
  <c r="R78" i="3"/>
  <c r="Q78" i="3"/>
  <c r="P78" i="3"/>
  <c r="V77" i="3"/>
  <c r="U77" i="3"/>
  <c r="S77" i="3"/>
  <c r="T77" i="3" s="1"/>
  <c r="R77" i="3"/>
  <c r="Q77" i="3"/>
  <c r="P77" i="3"/>
  <c r="V76" i="3"/>
  <c r="S76" i="3"/>
  <c r="R76" i="3"/>
  <c r="U76" i="3" s="1"/>
  <c r="Q76" i="3"/>
  <c r="P76" i="3"/>
  <c r="V75" i="3"/>
  <c r="S75" i="3"/>
  <c r="R75" i="3"/>
  <c r="Q75" i="3"/>
  <c r="P75" i="3"/>
  <c r="V74" i="3"/>
  <c r="U74" i="3"/>
  <c r="S74" i="3"/>
  <c r="R74" i="3"/>
  <c r="T74" i="3" s="1"/>
  <c r="Q74" i="3"/>
  <c r="P74" i="3"/>
  <c r="V73" i="3"/>
  <c r="U73" i="3"/>
  <c r="T73" i="3"/>
  <c r="S73" i="3"/>
  <c r="R73" i="3"/>
  <c r="Q73" i="3"/>
  <c r="P73" i="3"/>
  <c r="V72" i="3"/>
  <c r="U72" i="3"/>
  <c r="S72" i="3"/>
  <c r="T72" i="3" s="1"/>
  <c r="R72" i="3"/>
  <c r="Q72" i="3"/>
  <c r="P72" i="3"/>
  <c r="V71" i="3"/>
  <c r="S71" i="3"/>
  <c r="R71" i="3"/>
  <c r="T71" i="3" s="1"/>
  <c r="Q71" i="3"/>
  <c r="P71" i="3"/>
  <c r="V70" i="3"/>
  <c r="S70" i="3"/>
  <c r="R70" i="3"/>
  <c r="U70" i="3" s="1"/>
  <c r="Q70" i="3"/>
  <c r="P70" i="3"/>
  <c r="V69" i="3"/>
  <c r="U69" i="3"/>
  <c r="T69" i="3"/>
  <c r="S69" i="3"/>
  <c r="R69" i="3"/>
  <c r="Q69" i="3"/>
  <c r="P69" i="3"/>
  <c r="V68" i="3"/>
  <c r="T68" i="3"/>
  <c r="S68" i="3"/>
  <c r="R68" i="3"/>
  <c r="U68" i="3" s="1"/>
  <c r="Q68" i="3"/>
  <c r="P68" i="3"/>
  <c r="V67" i="3"/>
  <c r="S67" i="3"/>
  <c r="R67" i="3"/>
  <c r="Q67" i="3"/>
  <c r="P67" i="3"/>
  <c r="V66" i="3"/>
  <c r="S66" i="3"/>
  <c r="R66" i="3"/>
  <c r="T66" i="3" s="1"/>
  <c r="Q66" i="3"/>
  <c r="P66" i="3"/>
  <c r="V65" i="3"/>
  <c r="S65" i="3"/>
  <c r="R65" i="3"/>
  <c r="U65" i="3" s="1"/>
  <c r="Q65" i="3"/>
  <c r="P65" i="3"/>
  <c r="V64" i="3"/>
  <c r="U64" i="3"/>
  <c r="S64" i="3"/>
  <c r="T64" i="3" s="1"/>
  <c r="R64" i="3"/>
  <c r="Q64" i="3"/>
  <c r="P64" i="3"/>
  <c r="V63" i="3"/>
  <c r="U63" i="3"/>
  <c r="S63" i="3"/>
  <c r="R63" i="3"/>
  <c r="Q63" i="3"/>
  <c r="P63" i="3"/>
  <c r="V62" i="3"/>
  <c r="S62" i="3"/>
  <c r="R62" i="3"/>
  <c r="T62" i="3" s="1"/>
  <c r="Q62" i="3"/>
  <c r="P62" i="3"/>
  <c r="V61" i="3"/>
  <c r="U61" i="3"/>
  <c r="S61" i="3"/>
  <c r="T61" i="3" s="1"/>
  <c r="R61" i="3"/>
  <c r="Q61" i="3"/>
  <c r="P61" i="3"/>
  <c r="V60" i="3"/>
  <c r="S60" i="3"/>
  <c r="R60" i="3"/>
  <c r="U60" i="3" s="1"/>
  <c r="Q60" i="3"/>
  <c r="P60" i="3"/>
  <c r="V59" i="3"/>
  <c r="S59" i="3"/>
  <c r="R59" i="3"/>
  <c r="U59" i="3" s="1"/>
  <c r="Q59" i="3"/>
  <c r="P59" i="3"/>
  <c r="V58" i="3"/>
  <c r="U58" i="3"/>
  <c r="S58" i="3"/>
  <c r="R58" i="3"/>
  <c r="T58" i="3" s="1"/>
  <c r="Q58" i="3"/>
  <c r="P58" i="3"/>
  <c r="V57" i="3"/>
  <c r="U57" i="3"/>
  <c r="T57" i="3"/>
  <c r="S57" i="3"/>
  <c r="R57" i="3"/>
  <c r="Q57" i="3"/>
  <c r="P57" i="3"/>
  <c r="V56" i="3"/>
  <c r="U56" i="3"/>
  <c r="S56" i="3"/>
  <c r="T56" i="3" s="1"/>
  <c r="R56" i="3"/>
  <c r="Q56" i="3"/>
  <c r="P56" i="3"/>
  <c r="V55" i="3"/>
  <c r="S55" i="3"/>
  <c r="R55" i="3"/>
  <c r="T55" i="3" s="1"/>
  <c r="Q55" i="3"/>
  <c r="P55" i="3"/>
  <c r="V54" i="3"/>
  <c r="S54" i="3"/>
  <c r="R54" i="3"/>
  <c r="U54" i="3" s="1"/>
  <c r="Q54" i="3"/>
  <c r="P54" i="3"/>
  <c r="V53" i="3"/>
  <c r="U53" i="3"/>
  <c r="T53" i="3"/>
  <c r="S53" i="3"/>
  <c r="R53" i="3"/>
  <c r="Q53" i="3"/>
  <c r="P53" i="3"/>
  <c r="V52" i="3"/>
  <c r="U52" i="3"/>
  <c r="S52" i="3"/>
  <c r="T52" i="3" s="1"/>
  <c r="R52" i="3"/>
  <c r="Q52" i="3"/>
  <c r="P52" i="3"/>
  <c r="V51" i="3"/>
  <c r="S51" i="3"/>
  <c r="T51" i="3" s="1"/>
  <c r="R51" i="3"/>
  <c r="U51" i="3" s="1"/>
  <c r="Q51" i="3"/>
  <c r="P51" i="3"/>
  <c r="V50" i="3"/>
  <c r="S50" i="3"/>
  <c r="R50" i="3"/>
  <c r="T50" i="3" s="1"/>
  <c r="Q50" i="3"/>
  <c r="P50" i="3"/>
  <c r="V49" i="3"/>
  <c r="S49" i="3"/>
  <c r="R49" i="3"/>
  <c r="U49" i="3" s="1"/>
  <c r="Q49" i="3"/>
  <c r="P49" i="3"/>
  <c r="V48" i="3"/>
  <c r="U48" i="3"/>
  <c r="S48" i="3"/>
  <c r="T48" i="3" s="1"/>
  <c r="R48" i="3"/>
  <c r="Q48" i="3"/>
  <c r="P48" i="3"/>
  <c r="V47" i="3"/>
  <c r="U47" i="3"/>
  <c r="S47" i="3"/>
  <c r="R47" i="3"/>
  <c r="Q47" i="3"/>
  <c r="P47" i="3"/>
  <c r="V46" i="3"/>
  <c r="U46" i="3"/>
  <c r="T46" i="3"/>
  <c r="S46" i="3"/>
  <c r="R46" i="3"/>
  <c r="Q46" i="3"/>
  <c r="P46" i="3"/>
  <c r="V45" i="3"/>
  <c r="U45" i="3"/>
  <c r="S45" i="3"/>
  <c r="T45" i="3" s="1"/>
  <c r="R45" i="3"/>
  <c r="Q45" i="3"/>
  <c r="P45" i="3"/>
  <c r="V44" i="3"/>
  <c r="S44" i="3"/>
  <c r="R44" i="3"/>
  <c r="T44" i="3" s="1"/>
  <c r="Q44" i="3"/>
  <c r="P44" i="3"/>
  <c r="V43" i="3"/>
  <c r="S43" i="3"/>
  <c r="R43" i="3"/>
  <c r="U43" i="3" s="1"/>
  <c r="Q43" i="3"/>
  <c r="P43" i="3"/>
  <c r="V42" i="3"/>
  <c r="U42" i="3"/>
  <c r="S42" i="3"/>
  <c r="R42" i="3"/>
  <c r="T42" i="3" s="1"/>
  <c r="Q42" i="3"/>
  <c r="P42" i="3"/>
  <c r="V41" i="3"/>
  <c r="U41" i="3"/>
  <c r="T41" i="3"/>
  <c r="S41" i="3"/>
  <c r="R41" i="3"/>
  <c r="Q41" i="3"/>
  <c r="P41" i="3"/>
  <c r="V40" i="3"/>
  <c r="U40" i="3"/>
  <c r="T40" i="3"/>
  <c r="S40" i="3"/>
  <c r="R40" i="3"/>
  <c r="Q40" i="3"/>
  <c r="P40" i="3"/>
  <c r="V39" i="3"/>
  <c r="S39" i="3"/>
  <c r="R39" i="3"/>
  <c r="T39" i="3" s="1"/>
  <c r="Q39" i="3"/>
  <c r="P39" i="3"/>
  <c r="V38" i="3"/>
  <c r="S38" i="3"/>
  <c r="R38" i="3"/>
  <c r="U38" i="3" s="1"/>
  <c r="Q38" i="3"/>
  <c r="P38" i="3"/>
  <c r="V37" i="3"/>
  <c r="U37" i="3"/>
  <c r="S37" i="3"/>
  <c r="T37" i="3" s="1"/>
  <c r="R37" i="3"/>
  <c r="Q37" i="3"/>
  <c r="P37" i="3"/>
  <c r="V36" i="3"/>
  <c r="S36" i="3"/>
  <c r="R36" i="3"/>
  <c r="U36" i="3" s="1"/>
  <c r="Q36" i="3"/>
  <c r="P36" i="3"/>
  <c r="V35" i="3"/>
  <c r="S35" i="3"/>
  <c r="T35" i="3" s="1"/>
  <c r="R35" i="3"/>
  <c r="U35" i="3" s="1"/>
  <c r="Q35" i="3"/>
  <c r="P35" i="3"/>
  <c r="V34" i="3"/>
  <c r="U34" i="3"/>
  <c r="S34" i="3"/>
  <c r="R34" i="3"/>
  <c r="Q34" i="3"/>
  <c r="P34" i="3"/>
  <c r="V33" i="3"/>
  <c r="S33" i="3"/>
  <c r="R33" i="3"/>
  <c r="T33" i="3" s="1"/>
  <c r="Q33" i="3"/>
  <c r="P33" i="3"/>
  <c r="V32" i="3"/>
  <c r="U32" i="3"/>
  <c r="S32" i="3"/>
  <c r="T32" i="3" s="1"/>
  <c r="R32" i="3"/>
  <c r="Q32" i="3"/>
  <c r="P32" i="3"/>
  <c r="V31" i="3"/>
  <c r="S31" i="3"/>
  <c r="R31" i="3"/>
  <c r="T31" i="3" s="1"/>
  <c r="Q31" i="3"/>
  <c r="P31" i="3"/>
  <c r="V30" i="3"/>
  <c r="T30" i="3"/>
  <c r="S30" i="3"/>
  <c r="R30" i="3"/>
  <c r="U30" i="3" s="1"/>
  <c r="Q30" i="3"/>
  <c r="P30" i="3"/>
  <c r="V29" i="3"/>
  <c r="U29" i="3"/>
  <c r="S29" i="3"/>
  <c r="T29" i="3" s="1"/>
  <c r="R29" i="3"/>
  <c r="Q29" i="3"/>
  <c r="P29" i="3"/>
  <c r="V28" i="3"/>
  <c r="U28" i="3"/>
  <c r="T28" i="3"/>
  <c r="S28" i="3"/>
  <c r="R28" i="3"/>
  <c r="Q28" i="3"/>
  <c r="P28" i="3"/>
  <c r="V27" i="3"/>
  <c r="S27" i="3"/>
  <c r="R27" i="3"/>
  <c r="U27" i="3" s="1"/>
  <c r="Q27" i="3"/>
  <c r="P27" i="3"/>
  <c r="V26" i="3"/>
  <c r="S26" i="3"/>
  <c r="R26" i="3"/>
  <c r="T26" i="3" s="1"/>
  <c r="Q26" i="3"/>
  <c r="P26" i="3"/>
  <c r="V25" i="3"/>
  <c r="S25" i="3"/>
  <c r="R25" i="3"/>
  <c r="U25" i="3" s="1"/>
  <c r="Q25" i="3"/>
  <c r="P25" i="3"/>
  <c r="V24" i="3"/>
  <c r="U24" i="3"/>
  <c r="T24" i="3"/>
  <c r="S24" i="3"/>
  <c r="R24" i="3"/>
  <c r="Q24" i="3"/>
  <c r="P24" i="3"/>
  <c r="V23" i="3"/>
  <c r="U23" i="3"/>
  <c r="S23" i="3"/>
  <c r="R23" i="3"/>
  <c r="T23" i="3" s="1"/>
  <c r="Q23" i="3"/>
  <c r="P23" i="3"/>
  <c r="V22" i="3"/>
  <c r="U22" i="3"/>
  <c r="T22" i="3"/>
  <c r="S22" i="3"/>
  <c r="R22" i="3"/>
  <c r="Q22" i="3"/>
  <c r="P22" i="3"/>
  <c r="V21" i="3"/>
  <c r="U21" i="3"/>
  <c r="S21" i="3"/>
  <c r="T21" i="3" s="1"/>
  <c r="R21" i="3"/>
  <c r="Q21" i="3"/>
  <c r="P21" i="3"/>
  <c r="V20" i="3"/>
  <c r="S20" i="3"/>
  <c r="R20" i="3"/>
  <c r="T20" i="3" s="1"/>
  <c r="Q20" i="3"/>
  <c r="P20" i="3"/>
  <c r="V19" i="3"/>
  <c r="S19" i="3"/>
  <c r="R19" i="3"/>
  <c r="U19" i="3" s="1"/>
  <c r="Q19" i="3"/>
  <c r="P19" i="3"/>
  <c r="V18" i="3"/>
  <c r="U18" i="3"/>
  <c r="S18" i="3"/>
  <c r="R18" i="3"/>
  <c r="Q18" i="3"/>
  <c r="P18" i="3"/>
  <c r="V17" i="3"/>
  <c r="U17" i="3"/>
  <c r="T17" i="3"/>
  <c r="S17" i="3"/>
  <c r="R17" i="3"/>
  <c r="Q17" i="3"/>
  <c r="P17" i="3"/>
  <c r="V16" i="3"/>
  <c r="U16" i="3"/>
  <c r="S16" i="3"/>
  <c r="T16" i="3" s="1"/>
  <c r="R16" i="3"/>
  <c r="Q16" i="3"/>
  <c r="P16" i="3"/>
  <c r="V15" i="3"/>
  <c r="S15" i="3"/>
  <c r="R15" i="3"/>
  <c r="T15" i="3" s="1"/>
  <c r="Q15" i="3"/>
  <c r="P15" i="3"/>
  <c r="V14" i="3"/>
  <c r="S14" i="3"/>
  <c r="R14" i="3"/>
  <c r="U14" i="3" s="1"/>
  <c r="Q14" i="3"/>
  <c r="P14" i="3"/>
  <c r="V13" i="3"/>
  <c r="U13" i="3"/>
  <c r="S13" i="3"/>
  <c r="T13" i="3" s="1"/>
  <c r="R13" i="3"/>
  <c r="Q13" i="3"/>
  <c r="P13" i="3"/>
  <c r="V12" i="3"/>
  <c r="S12" i="3"/>
  <c r="R12" i="3"/>
  <c r="U12" i="3" s="1"/>
  <c r="Q12" i="3"/>
  <c r="P12" i="3"/>
  <c r="V11" i="3"/>
  <c r="T11" i="3"/>
  <c r="S11" i="3"/>
  <c r="R11" i="3"/>
  <c r="U11" i="3" s="1"/>
  <c r="Q11" i="3"/>
  <c r="P11" i="3"/>
  <c r="V10" i="3"/>
  <c r="S10" i="3"/>
  <c r="R10" i="3"/>
  <c r="T10" i="3" s="1"/>
  <c r="Q10" i="3"/>
  <c r="P10" i="3"/>
  <c r="V9" i="3"/>
  <c r="S9" i="3"/>
  <c r="R9" i="3"/>
  <c r="T9" i="3" s="1"/>
  <c r="Q9" i="3"/>
  <c r="P9" i="3"/>
  <c r="V8" i="3"/>
  <c r="U8" i="3"/>
  <c r="S8" i="3"/>
  <c r="T8" i="3" s="1"/>
  <c r="R8" i="3"/>
  <c r="Q8" i="3"/>
  <c r="P8" i="3"/>
  <c r="V7" i="3"/>
  <c r="S7" i="3"/>
  <c r="R7" i="3"/>
  <c r="T7" i="3" s="1"/>
  <c r="Q7" i="3"/>
  <c r="P7" i="3"/>
  <c r="V6" i="3"/>
  <c r="U6" i="3"/>
  <c r="T6" i="3"/>
  <c r="S6" i="3"/>
  <c r="R6" i="3"/>
  <c r="Q6" i="3"/>
  <c r="P6" i="3"/>
  <c r="V5" i="3"/>
  <c r="S5" i="3"/>
  <c r="P5" i="3"/>
  <c r="Q5" i="3" s="1"/>
  <c r="B5" i="4" l="1"/>
  <c r="B13" i="4" s="1"/>
  <c r="B7" i="4"/>
  <c r="R5" i="3"/>
  <c r="U107" i="3"/>
  <c r="T107" i="3"/>
  <c r="U67" i="3"/>
  <c r="T67" i="3"/>
  <c r="U131" i="3"/>
  <c r="T131" i="3"/>
  <c r="U155" i="3"/>
  <c r="T155" i="3"/>
  <c r="B11" i="4"/>
  <c r="U87" i="3"/>
  <c r="T116" i="3"/>
  <c r="U122" i="3"/>
  <c r="T126" i="3"/>
  <c r="U187" i="3"/>
  <c r="T187" i="3"/>
  <c r="U10" i="3"/>
  <c r="U33" i="3"/>
  <c r="T38" i="3"/>
  <c r="U44" i="3"/>
  <c r="U62" i="3"/>
  <c r="U163" i="3"/>
  <c r="T163" i="3"/>
  <c r="U178" i="3"/>
  <c r="U9" i="3"/>
  <c r="T14" i="3"/>
  <c r="U20" i="3"/>
  <c r="U26" i="3"/>
  <c r="T43" i="3"/>
  <c r="T49" i="3"/>
  <c r="U55" i="3"/>
  <c r="T60" i="3"/>
  <c r="U71" i="3"/>
  <c r="U75" i="3"/>
  <c r="T75" i="3"/>
  <c r="U86" i="3"/>
  <c r="T100" i="3"/>
  <c r="U106" i="3"/>
  <c r="T110" i="3"/>
  <c r="U135" i="3"/>
  <c r="U139" i="3"/>
  <c r="T139" i="3"/>
  <c r="U150" i="3"/>
  <c r="U159" i="3"/>
  <c r="T172" i="3"/>
  <c r="U191" i="3"/>
  <c r="T204" i="3"/>
  <c r="T18" i="3"/>
  <c r="T19" i="3"/>
  <c r="T25" i="3"/>
  <c r="U31" i="3"/>
  <c r="T36" i="3"/>
  <c r="T47" i="3"/>
  <c r="T54" i="3"/>
  <c r="U66" i="3"/>
  <c r="T70" i="3"/>
  <c r="T79" i="3"/>
  <c r="U95" i="3"/>
  <c r="U99" i="3"/>
  <c r="T99" i="3"/>
  <c r="T124" i="3"/>
  <c r="U130" i="3"/>
  <c r="T134" i="3"/>
  <c r="T143" i="3"/>
  <c r="U154" i="3"/>
  <c r="U171" i="3"/>
  <c r="T171" i="3"/>
  <c r="U186" i="3"/>
  <c r="U203" i="3"/>
  <c r="T203" i="3"/>
  <c r="T27" i="3"/>
  <c r="U39" i="3"/>
  <c r="U91" i="3"/>
  <c r="T91" i="3"/>
  <c r="U151" i="3"/>
  <c r="U183" i="3"/>
  <c r="T196" i="3"/>
  <c r="U15" i="3"/>
  <c r="T76" i="3"/>
  <c r="U82" i="3"/>
  <c r="T140" i="3"/>
  <c r="U146" i="3"/>
  <c r="T59" i="3"/>
  <c r="T65" i="3"/>
  <c r="T84" i="3"/>
  <c r="U90" i="3"/>
  <c r="T94" i="3"/>
  <c r="U119" i="3"/>
  <c r="U123" i="3"/>
  <c r="T123" i="3"/>
  <c r="T148" i="3"/>
  <c r="U167" i="3"/>
  <c r="T180" i="3"/>
  <c r="U199" i="3"/>
  <c r="B6" i="4"/>
  <c r="T164" i="3"/>
  <c r="U50" i="3"/>
  <c r="U111" i="3"/>
  <c r="U115" i="3"/>
  <c r="T115" i="3"/>
  <c r="U195" i="3"/>
  <c r="T195" i="3"/>
  <c r="U7" i="3"/>
  <c r="T12" i="3"/>
  <c r="T34" i="3"/>
  <c r="T63" i="3"/>
  <c r="U83" i="3"/>
  <c r="T83" i="3"/>
  <c r="T127" i="3"/>
  <c r="U147" i="3"/>
  <c r="T147" i="3"/>
  <c r="U179" i="3"/>
  <c r="T179" i="3"/>
  <c r="U194" i="3"/>
  <c r="U5" i="3" l="1"/>
  <c r="T5" i="3"/>
  <c r="B9" i="4" l="1"/>
  <c r="B8" i="4"/>
  <c r="B10" i="4" s="1"/>
</calcChain>
</file>

<file path=xl/sharedStrings.xml><?xml version="1.0" encoding="utf-8"?>
<sst xmlns="http://schemas.openxmlformats.org/spreadsheetml/2006/main" count="168" uniqueCount="163">
  <si>
    <t>Template Eskalasi Penanganan Pelanggan via WhatsApp</t>
  </si>
  <si>
    <t>Pendamping artikel Eskalasi Penanganan: Contoh Template, Jenis &amp; Prosedurnya (CRM.ID)</t>
  </si>
  <si>
    <t>LEGENDA WARNA</t>
  </si>
  <si>
    <t>Teks biru = sel yang Anda isi atau ubah (input).</t>
  </si>
  <si>
    <t>Teks hitam = rumus otomatis, jangan ditimpa.</t>
  </si>
  <si>
    <t>CARA PAKAI</t>
  </si>
  <si>
    <t>1. Buka sheet Parameter, sesuaikan target waktu per level, ambang nilai transaksi, dan ambang skor.</t>
  </si>
  <si>
    <t>2. Isi sheet Log Eskalasi mulai baris 6. Baris 5 adalah contoh. Hapus atau timpa baris contoh setelah paham format.</t>
  </si>
  <si>
    <t>3. Isi kolom biru: ID, tanggal masuk, pelanggan, nomor WA, kategori, nilai transaksi, kontak berulang, sentimen, kanal publik, pesan terakhir pelanggan, waktu eskalasi, pemilik, status, waktu selesai, akar masalah.</t>
  </si>
  <si>
    <t>4. Skor risiko, Level, Deadline selesai, Batas jendela 24 jam, Peringatan jendela, Tepat waktu, dan Durasi terhitung otomatis.</t>
  </si>
  <si>
    <t>5. Sheet Dashboard merangkum escalation rate, kasus melewati target, dan rata-rata durasi.</t>
  </si>
  <si>
    <t>6. Sheet Template Pesan berisi 10 pesan pelanggan dan 4 pesan internal atau bot.</t>
  </si>
  <si>
    <t>CATATAN ASUMSI</t>
  </si>
  <si>
    <t>Angka target waktu, ambang nilai transaksi, dan ambang skor adalah rekomendasi awal untuk UKM, bukan standar baku industri.</t>
  </si>
  <si>
    <t>Tarif pesan template berubah dari waktu ke waktu. Cek ke provider WhatsApp Business API Anda.</t>
  </si>
  <si>
    <t>Format tanggal: dd/mm/yyyy hh:mm. Gunakan 24 jam.</t>
  </si>
  <si>
    <t>Parameter dan Matriks Level</t>
  </si>
  <si>
    <t>Level</t>
  </si>
  <si>
    <t>Pemegang</t>
  </si>
  <si>
    <t>Wewenang</t>
  </si>
  <si>
    <t>Balasan pertama</t>
  </si>
  <si>
    <t>Target selesai (jam)</t>
  </si>
  <si>
    <t>Batas kompensasi</t>
  </si>
  <si>
    <t>Chatbot atau balasan otomatis</t>
  </si>
  <si>
    <t>FAQ, cek status, jam operasional</t>
  </si>
  <si>
    <t>Instan</t>
  </si>
  <si>
    <t>Rp0</t>
  </si>
  <si>
    <t>Admin CS</t>
  </si>
  <si>
    <t>Info produk, retur standar, koreksi data kecil</t>
  </si>
  <si>
    <t>15 menit jam kerja</t>
  </si>
  <si>
    <t>[Rp0 - Rp100.000]</t>
  </si>
  <si>
    <t>Supervisor atau spesialis</t>
  </si>
  <si>
    <t>Refund, kompensasi, masalah teknis, kasus berulang</t>
  </si>
  <si>
    <t>1 jam</t>
  </si>
  <si>
    <t>[sampai Rp500.000]</t>
  </si>
  <si>
    <t>Owner atau manajer</t>
  </si>
  <si>
    <t>Kompensasi besar, kasus hukum, krisis publik</t>
  </si>
  <si>
    <t>30 menit</t>
  </si>
  <si>
    <t>[di atas Rp500.000]</t>
  </si>
  <si>
    <t>Ambang nilai transaksi (Rp)</t>
  </si>
  <si>
    <t>Poin</t>
  </si>
  <si>
    <t>Nilai transaksi minimal</t>
  </si>
  <si>
    <t>Ambang skor risiko ke level</t>
  </si>
  <si>
    <t>Skor minimal</t>
  </si>
  <si>
    <t>Aturan poin: kontak berulang (0 sampai 3, maksimal 3), sentimen (0 netral, 1 kesal, 2 marah), kanal publik (Ya = 2, Tidak = 0). Skor maksimal 10.</t>
  </si>
  <si>
    <t>Log Eskalasi Penanganan</t>
  </si>
  <si>
    <t>Isi kolom berhuruf biru. Kolom hitam terhitung otomatis. Baris 5 adalah contoh.</t>
  </si>
  <si>
    <t>ID Kasus</t>
  </si>
  <si>
    <t>Tanggal masuk</t>
  </si>
  <si>
    <t>Pelanggan</t>
  </si>
  <si>
    <t>No WhatsApp</t>
  </si>
  <si>
    <t>Kategori</t>
  </si>
  <si>
    <t>Nilai transaksi (Rp)</t>
  </si>
  <si>
    <t>Kontak berulang (kali)</t>
  </si>
  <si>
    <t>Sentimen (0-2)</t>
  </si>
  <si>
    <t>Kanal publik (Ya/Tidak)</t>
  </si>
  <si>
    <t>Pesan terakhir pelanggan</t>
  </si>
  <si>
    <t>Waktu eskalasi</t>
  </si>
  <si>
    <t>Pemilik</t>
  </si>
  <si>
    <t>Status</t>
  </si>
  <si>
    <t>Waktu selesai</t>
  </si>
  <si>
    <t>Akar masalah</t>
  </si>
  <si>
    <t>Skor risiko</t>
  </si>
  <si>
    <t>Deadline selesai</t>
  </si>
  <si>
    <t>Batas jendela 24 jam</t>
  </si>
  <si>
    <t>Peringatan jendela</t>
  </si>
  <si>
    <t>Tepat waktu?</t>
  </si>
  <si>
    <t>Durasi (jam)</t>
  </si>
  <si>
    <t>ESK-001</t>
  </si>
  <si>
    <t>Rina Wulandari</t>
  </si>
  <si>
    <t>628121234567</t>
  </si>
  <si>
    <t>Barang rusak</t>
  </si>
  <si>
    <t>Tidak</t>
  </si>
  <si>
    <t>Sari (Finance)</t>
  </si>
  <si>
    <t>Selesai</t>
  </si>
  <si>
    <t>Kemasan kurang aman</t>
  </si>
  <si>
    <t>Dashboard Mingguan Eskalasi Penanganan</t>
  </si>
  <si>
    <t>Metrik</t>
  </si>
  <si>
    <t>Nilai</t>
  </si>
  <si>
    <t>Rumus dan cara membaca</t>
  </si>
  <si>
    <t>Total kasus</t>
  </si>
  <si>
    <t>Jumlah baris ID kasus terisi</t>
  </si>
  <si>
    <t>Kasus naik level (Level 2 ke atas)</t>
  </si>
  <si>
    <t>Jumlah kasus dengan level 2 atau 3</t>
  </si>
  <si>
    <t>Escalation rate</t>
  </si>
  <si>
    <t>Kasus naik level ÷ total kasus. Turun bila FAQ dan wewenang agen membaik</t>
  </si>
  <si>
    <t>Kasus level 3</t>
  </si>
  <si>
    <t>Kasus yang sampai owner atau manajer</t>
  </si>
  <si>
    <t>Kasus selesai</t>
  </si>
  <si>
    <t>Kasus yang punya waktu selesai</t>
  </si>
  <si>
    <t>Kasus melewati target</t>
  </si>
  <si>
    <t>Kasus selesai setelah deadline level</t>
  </si>
  <si>
    <t>Persentase melewati target</t>
  </si>
  <si>
    <t>Kasus lewat target ÷ kasus selesai</t>
  </si>
  <si>
    <t>Rata-rata durasi selesai (jam)</t>
  </si>
  <si>
    <t>Rata-rata selisih waktu eskalasi ke waktu selesai</t>
  </si>
  <si>
    <t>Kasus berstatus Buka ulang</t>
  </si>
  <si>
    <t>Penanda solusi belum tuntas</t>
  </si>
  <si>
    <t>Re-escalation rate</t>
  </si>
  <si>
    <t>Kasus buka ulang ÷ kasus naik level</t>
  </si>
  <si>
    <t>Catatan: waktu ke eskalasi (median) dan CSAT kasus eskalasi dicatat manual di luar sheet ini bila Anda memakai survei kepuasan.</t>
  </si>
  <si>
    <t>Tabel Skor Risiko Kasus</t>
  </si>
  <si>
    <t>Faktor</t>
  </si>
  <si>
    <t>0 poin</t>
  </si>
  <si>
    <t>1 poin</t>
  </si>
  <si>
    <t>2 poin</t>
  </si>
  <si>
    <t>3 poin</t>
  </si>
  <si>
    <t>Nilai transaksi</t>
  </si>
  <si>
    <t>Di bawah Rp300.000</t>
  </si>
  <si>
    <t>Rp300.000 - Rp999.999</t>
  </si>
  <si>
    <t>Rp1.000.000 - Rp4.999.999</t>
  </si>
  <si>
    <t>Rp5.000.000 ke atas</t>
  </si>
  <si>
    <t>Kontak berulang</t>
  </si>
  <si>
    <t>Pertama kali</t>
  </si>
  <si>
    <t>Kedua kali</t>
  </si>
  <si>
    <t>Ketiga kali</t>
  </si>
  <si>
    <t>Keempat kali atau lebih</t>
  </si>
  <si>
    <t>Sentimen pelanggan</t>
  </si>
  <si>
    <t>Netral</t>
  </si>
  <si>
    <t>Kesal</t>
  </si>
  <si>
    <t>Marah atau mengancam</t>
  </si>
  <si>
    <t>-</t>
  </si>
  <si>
    <t>Kanal publik</t>
  </si>
  <si>
    <t>Ya (ulasan, medsos, marketplace)</t>
  </si>
  <si>
    <t>Skor maksimal 10 (nilai transaksi 3, kontak berulang 3, sentimen 2, kanal publik 2). Skor 0 sampai 3 masuk Level 1, skor 4 sampai 6 masuk Level 2, skor 7 sampai 10 masuk Level 3.</t>
  </si>
  <si>
    <t>Template Pesan Eskalasi</t>
  </si>
  <si>
    <t>No</t>
  </si>
  <si>
    <t>Jenis</t>
  </si>
  <si>
    <t>Isi pesan (ganti teks dalam kurung siku)</t>
  </si>
  <si>
    <t>Konfirmasi komplain diterima (Level 1)</t>
  </si>
  <si>
    <t>Halo Kak [Nama], terima kasih sudah menghubungi [Nama Bisnis]. Mohon maaf atas kendala [ringkas masalah]. Kasus Kakak sudah kami catat dengan nomor [ID Kasus]. Kami cek dulu dan kabari Kakak paling lambat [jam, tanggal].</t>
  </si>
  <si>
    <t>Kasus naik level ke tim lain (fungsional)</t>
  </si>
  <si>
    <t>Halo Kak [Nama], kendala [ringkas masalah] kami teruskan ke tim [Finance/Gudang/Teknis] karena butuh [keputusan/pengecekan] dari mereka. Penanggung jawabnya [Nama PIC]. Kakak akan dapat kabar paling lambat [jam, tanggal]. Riwayat chat sudah kami teruskan, jadi Kakak tidak perlu menjelaskan ulang.</t>
  </si>
  <si>
    <t>Kasus naik level ke atasan (hierarkis)</t>
  </si>
  <si>
    <t>Halo Kak [Nama], supaya lebih cepat selesai, kasus ini kami bawa ke [Nama], [jabatan]. Beliau punya wewenang untuk [keputusan]. Beliau akan menghubungi Kakak paling lambat [jam, tanggal] lewat chat ini.</t>
  </si>
  <si>
    <t>Update berkala saat kasus belum selesai</t>
  </si>
  <si>
    <t>Halo Kak [Nama], kami kabari perkembangan kasus [ID Kasus]. Saat ini [status terkini] oleh [Nama PIC]. Kabar berikutnya kami kirim [jam, tanggal]. Kalau ada tambahan informasi, balas pesan ini ya.</t>
  </si>
  <si>
    <t>Minta data tambahan</t>
  </si>
  <si>
    <t>Halo Kak [Nama], supaya [Nama PIC] bisa memproses kasus [ID Kasus], mohon kirim [foto/nomor pesanan/bukti bayar] di chat ini. Setelah data masuk, kami proses maksimal [jam] jam.</t>
  </si>
  <si>
    <t>Permintaan maaf dan kompensasi</t>
  </si>
  <si>
    <t>Halo Kak [Nama], kami minta maaf atas [kendala]. Sebagai bentuk tanggung jawab, kami [refund Rp.../voucher Rp.../kirim ulang gratis]. Prosesnya selesai paling lambat [tanggal]. Kalau Kakak perlu opsi lain, balas pesan ini dan kami bantu.</t>
  </si>
  <si>
    <t>Meredakan pelanggan yang marah</t>
  </si>
  <si>
    <t>Kak [Nama], kami paham Kakak kesal dan kami minta maaf. Mulai sekarang saya, [Nama PIC], yang memegang kasus ini sampai tuntas. Boleh saya telepon lewat WhatsApp Call pukul [jam]? Kalau Kakak lebih nyaman lewat chat, saya lanjutkan di sini.</t>
  </si>
  <si>
    <t>Jendela 24 jam hampir tutup (kirim saat jendela masih terbuka)</t>
  </si>
  <si>
    <t>Halo Kak [Nama], kami kabari dulu: kasus [ID Kasus] masih diproses tim [nama tim]. Kabar berikutnya kami kirim [jam, tanggal]. Balas pesan ini kalau Kakak ada tambahan.</t>
  </si>
  <si>
    <t>Template status kasus (ajukan ke Meta, kategori Utility, dipakai di luar jendela)</t>
  </si>
  <si>
    <t>Halo {{1}}, kasus {{2}} sedang diproses oleh {{3}}. Perkiraan kabar berikutnya {{4}}. Balas pesan ini untuk melanjutkan percakapan.</t>
  </si>
  <si>
    <t>Penutupan kasus dan survei kepuasan</t>
  </si>
  <si>
    <t>Halo Kak [Nama], kasus [ID Kasus] sudah kami selesaikan dengan [solusi]. Apakah solusinya sudah sesuai? Kalau masih ada kendala, balas pesan ini dan kami buka kembali. Boleh bantu beri nilai layanan kami dari 1 sampai 5? Terima kasih atas kesabaran Kakak.</t>
  </si>
  <si>
    <t>I1</t>
  </si>
  <si>
    <t>Eskalasi [ID Kasus] - Level 2
S: [Nama], [No WA], [No pesanan]
I: [Inti masalah]
A: [Aksi dan hasil]
P: [Keputusan yang diminta] sebelum [jam]
Sisa jendela 24 jam: [jam:menit]
Lampiran: [tautan]</t>
  </si>
  <si>
    <t>I2</t>
  </si>
  <si>
    <t>B. Serah terima ke Finance atau Gudang</t>
  </si>
  <si>
    <t>Halo tim [Finance/Gudang], mohon bantu kasus [ID Kasus]. Pelanggan [Nama] meminta [refund/cek stok/kirim ulang] untuk pesanan [No]. Bukti ada di [tautan]. Mohon konfirmasi sebelum [jam] supaya kami bisa mengabari pelanggan sebelum jendela WhatsApp tutup.</t>
  </si>
  <si>
    <t>I3</t>
  </si>
  <si>
    <t>C. Laporan harian eskalasi (kirim ke owner pukul 17.00)</t>
  </si>
  <si>
    <t>Rekap eskalasi [tanggal]
Total kasus: [n]
Naik level: [n] (Level 2: [n], Level 3: [n])
Melewati target: [n]
Kasus terbuka dengan sisa jendela di bawah 4 jam: [daftar ID]
Catatan akar masalah hari ini: [1-2 kalimat]</t>
  </si>
  <si>
    <t>I4</t>
  </si>
  <si>
    <t>D. Pesan bot saat menyerahkan ke agen</t>
  </si>
  <si>
    <t>Baik Kak, kami hubungkan ke agen kami sekarang. Agen akan membaca riwayat chat ini, jadi Kakak tidak perlu mengulang cerita. Perkiraan balasan [menit] menit. Ketik AGEN kapan saja kalau Kakak ingin bicara dengan manusia.</t>
  </si>
  <si>
    <t>Background kuning = asumsi utama yang boleh Anda sesuaikan (lihat sheet Parameter).</t>
  </si>
  <si>
    <r>
      <t xml:space="preserve">Jendela layanan WhatsApp 24 jam mengacu pada dokumentasi Meta: </t>
    </r>
    <r>
      <rPr>
        <b/>
        <sz val="10"/>
        <rFont val="Arial"/>
        <family val="2"/>
      </rPr>
      <t>https://developers.facebook.com/documentation/business-messaging/whatsapp/messages/send-messages</t>
    </r>
  </si>
  <si>
    <t>A. Handover ke supervisor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</si>
</sst>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11" x14ac:knownFonts="1">
    <font>
      <sz val="11"/>
      <color theme="1"/>
      <name val="Calibri"/>
      <family val="2"/>
      <charset val="1"/>
    </font>
    <font>
      <b/>
      <sz val="14"/>
      <name val="Arial"/>
      <charset val="1"/>
    </font>
    <font>
      <i/>
      <sz val="10"/>
      <name val="Arial"/>
      <charset val="1"/>
    </font>
    <font>
      <b/>
      <sz val="10"/>
      <name val="Arial"/>
      <charset val="1"/>
    </font>
    <font>
      <sz val="10"/>
      <color rgb="FF0000FF"/>
      <name val="Arial"/>
      <charset val="1"/>
    </font>
    <font>
      <sz val="10"/>
      <name val="Arial"/>
      <charset val="1"/>
    </font>
    <font>
      <b/>
      <sz val="12"/>
      <name val="Arial"/>
      <charset val="1"/>
    </font>
    <font>
      <b/>
      <sz val="10"/>
      <color rgb="FFFFFFFF"/>
      <name val="Arial"/>
      <charset val="1"/>
    </font>
    <font>
      <i/>
      <sz val="9"/>
      <name val="Arial"/>
      <charset val="1"/>
    </font>
    <font>
      <sz val="10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9C4"/>
        <bgColor rgb="FFFFFF99"/>
      </patternFill>
    </fill>
    <fill>
      <patternFill patternType="solid">
        <fgColor rgb="FF1F6F4A"/>
        <bgColor rgb="FF008080"/>
      </patternFill>
    </fill>
  </fills>
  <borders count="2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5" fillId="2" borderId="0" xfId="0" applyFont="1" applyFill="1" applyAlignment="1">
      <alignment vertical="top" wrapText="1"/>
    </xf>
    <xf numFmtId="0" fontId="6" fillId="0" borderId="0" xfId="0" applyFont="1"/>
    <xf numFmtId="0" fontId="7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3" fillId="0" borderId="0" xfId="0" applyFont="1"/>
    <xf numFmtId="0" fontId="5" fillId="0" borderId="1" xfId="0" applyFont="1" applyBorder="1"/>
    <xf numFmtId="3" fontId="4" fillId="2" borderId="1" xfId="0" applyNumberFormat="1" applyFont="1" applyFill="1" applyBorder="1"/>
    <xf numFmtId="0" fontId="4" fillId="2" borderId="1" xfId="0" applyFont="1" applyFill="1" applyBorder="1"/>
    <xf numFmtId="0" fontId="8" fillId="0" borderId="0" xfId="0" applyFont="1"/>
    <xf numFmtId="0" fontId="4" fillId="0" borderId="1" xfId="0" applyFont="1" applyBorder="1"/>
    <xf numFmtId="22" fontId="4" fillId="0" borderId="1" xfId="0" applyNumberFormat="1" applyFont="1" applyBorder="1"/>
    <xf numFmtId="3" fontId="4" fillId="0" borderId="1" xfId="0" applyNumberFormat="1" applyFont="1" applyBorder="1"/>
    <xf numFmtId="22" fontId="5" fillId="0" borderId="1" xfId="0" applyNumberFormat="1" applyFont="1" applyBorder="1"/>
    <xf numFmtId="0" fontId="3" fillId="0" borderId="1" xfId="0" applyFont="1" applyBorder="1"/>
    <xf numFmtId="1" fontId="5" fillId="0" borderId="1" xfId="0" applyNumberFormat="1" applyFont="1" applyBorder="1"/>
    <xf numFmtId="164" fontId="5" fillId="0" borderId="1" xfId="0" applyNumberFormat="1" applyFont="1" applyBorder="1"/>
    <xf numFmtId="165" fontId="5" fillId="0" borderId="1" xfId="0" applyNumberFormat="1" applyFont="1" applyBorder="1"/>
    <xf numFmtId="0" fontId="5" fillId="0" borderId="1" xfId="0" applyFont="1" applyBorder="1" applyAlignment="1">
      <alignment vertical="top" wrapText="1"/>
    </xf>
    <xf numFmtId="0" fontId="9" fillId="0" borderId="0" xfId="0" applyFont="1" applyAlignment="1">
      <alignment vertical="top" wrapText="1"/>
    </xf>
    <xf numFmtId="0" fontId="9" fillId="0" borderId="1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F6F4A"/>
      <rgbColor rgb="FFBBBBBB"/>
      <rgbColor rgb="FF808080"/>
      <rgbColor rgb="FF9999FF"/>
      <rgbColor rgb="FF993366"/>
      <rgbColor rgb="FFFFF9C4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1"/>
  <sheetViews>
    <sheetView tabSelected="1" topLeftCell="A7" zoomScaleNormal="100" workbookViewId="0">
      <selection activeCell="A16" sqref="A16"/>
    </sheetView>
  </sheetViews>
  <sheetFormatPr defaultColWidth="8.6328125" defaultRowHeight="14.5" x14ac:dyDescent="0.35"/>
  <cols>
    <col min="1" max="1" width="120" customWidth="1"/>
  </cols>
  <sheetData>
    <row r="1" spans="1:1" ht="18" x14ac:dyDescent="0.4">
      <c r="A1" s="1" t="s">
        <v>0</v>
      </c>
    </row>
    <row r="2" spans="1:1" x14ac:dyDescent="0.35">
      <c r="A2" s="2" t="s">
        <v>1</v>
      </c>
    </row>
    <row r="4" spans="1:1" x14ac:dyDescent="0.35">
      <c r="A4" s="3" t="s">
        <v>2</v>
      </c>
    </row>
    <row r="5" spans="1:1" x14ac:dyDescent="0.35">
      <c r="A5" s="4" t="s">
        <v>3</v>
      </c>
    </row>
    <row r="6" spans="1:1" x14ac:dyDescent="0.35">
      <c r="A6" s="5" t="s">
        <v>4</v>
      </c>
    </row>
    <row r="7" spans="1:1" x14ac:dyDescent="0.35">
      <c r="A7" s="6" t="s">
        <v>160</v>
      </c>
    </row>
    <row r="8" spans="1:1" x14ac:dyDescent="0.35">
      <c r="A8" s="5"/>
    </row>
    <row r="9" spans="1:1" x14ac:dyDescent="0.35">
      <c r="A9" s="3" t="s">
        <v>5</v>
      </c>
    </row>
    <row r="10" spans="1:1" x14ac:dyDescent="0.35">
      <c r="A10" s="5" t="s">
        <v>6</v>
      </c>
    </row>
    <row r="11" spans="1:1" x14ac:dyDescent="0.35">
      <c r="A11" s="5" t="s">
        <v>7</v>
      </c>
    </row>
    <row r="12" spans="1:1" ht="25" x14ac:dyDescent="0.35">
      <c r="A12" s="5" t="s">
        <v>8</v>
      </c>
    </row>
    <row r="13" spans="1:1" x14ac:dyDescent="0.35">
      <c r="A13" s="5" t="s">
        <v>9</v>
      </c>
    </row>
    <row r="14" spans="1:1" x14ac:dyDescent="0.35">
      <c r="A14" s="5" t="s">
        <v>10</v>
      </c>
    </row>
    <row r="15" spans="1:1" x14ac:dyDescent="0.35">
      <c r="A15" s="5" t="s">
        <v>11</v>
      </c>
    </row>
    <row r="16" spans="1:1" x14ac:dyDescent="0.35">
      <c r="A16" s="5"/>
    </row>
    <row r="17" spans="1:1" x14ac:dyDescent="0.35">
      <c r="A17" s="3" t="s">
        <v>12</v>
      </c>
    </row>
    <row r="18" spans="1:1" x14ac:dyDescent="0.35">
      <c r="A18" s="5" t="s">
        <v>13</v>
      </c>
    </row>
    <row r="19" spans="1:1" ht="26" x14ac:dyDescent="0.35">
      <c r="A19" s="25" t="s">
        <v>161</v>
      </c>
    </row>
    <row r="20" spans="1:1" x14ac:dyDescent="0.35">
      <c r="A20" s="5" t="s">
        <v>14</v>
      </c>
    </row>
    <row r="21" spans="1:1" x14ac:dyDescent="0.35">
      <c r="A21" s="5" t="s">
        <v>15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2"/>
  <sheetViews>
    <sheetView zoomScaleNormal="100" workbookViewId="0"/>
  </sheetViews>
  <sheetFormatPr defaultColWidth="8.6328125" defaultRowHeight="14.5" x14ac:dyDescent="0.35"/>
  <cols>
    <col min="1" max="1" width="22" customWidth="1"/>
    <col min="2" max="2" width="30" customWidth="1"/>
    <col min="3" max="3" width="48" customWidth="1"/>
    <col min="4" max="4" width="20" customWidth="1"/>
    <col min="5" max="5" width="22" customWidth="1"/>
    <col min="6" max="6" width="24" customWidth="1"/>
  </cols>
  <sheetData>
    <row r="1" spans="1:6" ht="15.5" x14ac:dyDescent="0.35">
      <c r="A1" s="7" t="s">
        <v>16</v>
      </c>
    </row>
    <row r="3" spans="1:6" x14ac:dyDescent="0.35">
      <c r="A3" s="8" t="s">
        <v>17</v>
      </c>
      <c r="B3" s="8" t="s">
        <v>18</v>
      </c>
      <c r="C3" s="8" t="s">
        <v>19</v>
      </c>
      <c r="D3" s="8" t="s">
        <v>20</v>
      </c>
      <c r="E3" s="8" t="s">
        <v>21</v>
      </c>
      <c r="F3" s="8" t="s">
        <v>22</v>
      </c>
    </row>
    <row r="4" spans="1:6" x14ac:dyDescent="0.35">
      <c r="A4" s="9">
        <v>0</v>
      </c>
      <c r="B4" s="9" t="s">
        <v>23</v>
      </c>
      <c r="C4" s="9" t="s">
        <v>24</v>
      </c>
      <c r="D4" s="9" t="s">
        <v>25</v>
      </c>
      <c r="E4" s="10">
        <v>0</v>
      </c>
      <c r="F4" s="9" t="s">
        <v>26</v>
      </c>
    </row>
    <row r="5" spans="1:6" x14ac:dyDescent="0.35">
      <c r="A5" s="9">
        <v>1</v>
      </c>
      <c r="B5" s="9" t="s">
        <v>27</v>
      </c>
      <c r="C5" s="9" t="s">
        <v>28</v>
      </c>
      <c r="D5" s="9" t="s">
        <v>29</v>
      </c>
      <c r="E5" s="10">
        <v>4</v>
      </c>
      <c r="F5" s="9" t="s">
        <v>30</v>
      </c>
    </row>
    <row r="6" spans="1:6" x14ac:dyDescent="0.35">
      <c r="A6" s="9">
        <v>2</v>
      </c>
      <c r="B6" s="9" t="s">
        <v>31</v>
      </c>
      <c r="C6" s="9" t="s">
        <v>32</v>
      </c>
      <c r="D6" s="9" t="s">
        <v>33</v>
      </c>
      <c r="E6" s="10">
        <v>12</v>
      </c>
      <c r="F6" s="9" t="s">
        <v>34</v>
      </c>
    </row>
    <row r="7" spans="1:6" x14ac:dyDescent="0.35">
      <c r="A7" s="9">
        <v>3</v>
      </c>
      <c r="B7" s="9" t="s">
        <v>35</v>
      </c>
      <c r="C7" s="9" t="s">
        <v>36</v>
      </c>
      <c r="D7" s="9" t="s">
        <v>37</v>
      </c>
      <c r="E7" s="10">
        <v>20</v>
      </c>
      <c r="F7" s="9" t="s">
        <v>38</v>
      </c>
    </row>
    <row r="9" spans="1:6" x14ac:dyDescent="0.35">
      <c r="A9" s="11" t="s">
        <v>39</v>
      </c>
    </row>
    <row r="10" spans="1:6" x14ac:dyDescent="0.35">
      <c r="A10" s="8" t="s">
        <v>40</v>
      </c>
      <c r="B10" s="8" t="s">
        <v>41</v>
      </c>
    </row>
    <row r="11" spans="1:6" x14ac:dyDescent="0.35">
      <c r="A11" s="12">
        <v>0</v>
      </c>
      <c r="B11" s="13">
        <v>0</v>
      </c>
    </row>
    <row r="12" spans="1:6" x14ac:dyDescent="0.35">
      <c r="A12" s="12">
        <v>1</v>
      </c>
      <c r="B12" s="13">
        <v>300000</v>
      </c>
    </row>
    <row r="13" spans="1:6" x14ac:dyDescent="0.35">
      <c r="A13" s="12">
        <v>2</v>
      </c>
      <c r="B13" s="13">
        <v>1000000</v>
      </c>
    </row>
    <row r="14" spans="1:6" x14ac:dyDescent="0.35">
      <c r="A14" s="12">
        <v>3</v>
      </c>
      <c r="B14" s="13">
        <v>5000000</v>
      </c>
    </row>
    <row r="16" spans="1:6" x14ac:dyDescent="0.35">
      <c r="A16" s="11" t="s">
        <v>42</v>
      </c>
    </row>
    <row r="17" spans="1:2" x14ac:dyDescent="0.35">
      <c r="A17" s="8" t="s">
        <v>43</v>
      </c>
      <c r="B17" s="8" t="s">
        <v>17</v>
      </c>
    </row>
    <row r="18" spans="1:2" x14ac:dyDescent="0.35">
      <c r="A18" s="14">
        <v>0</v>
      </c>
      <c r="B18" s="12">
        <v>1</v>
      </c>
    </row>
    <row r="19" spans="1:2" x14ac:dyDescent="0.35">
      <c r="A19" s="14">
        <v>4</v>
      </c>
      <c r="B19" s="12">
        <v>2</v>
      </c>
    </row>
    <row r="20" spans="1:2" x14ac:dyDescent="0.35">
      <c r="A20" s="14">
        <v>7</v>
      </c>
      <c r="B20" s="12">
        <v>3</v>
      </c>
    </row>
    <row r="22" spans="1:2" x14ac:dyDescent="0.35">
      <c r="A22" s="15" t="s">
        <v>44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204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ColWidth="8.6328125" defaultRowHeight="14.5" x14ac:dyDescent="0.35"/>
  <cols>
    <col min="1" max="1" width="11" customWidth="1"/>
    <col min="2" max="2" width="17" customWidth="1"/>
    <col min="3" max="3" width="20" customWidth="1"/>
    <col min="4" max="4" width="16" customWidth="1"/>
    <col min="5" max="5" width="18" customWidth="1"/>
    <col min="6" max="6" width="16" customWidth="1"/>
    <col min="7" max="7" width="12" customWidth="1"/>
    <col min="8" max="8" width="11" customWidth="1"/>
    <col min="9" max="9" width="13" customWidth="1"/>
    <col min="10" max="11" width="18" customWidth="1"/>
    <col min="12" max="13" width="16" customWidth="1"/>
    <col min="14" max="14" width="18" customWidth="1"/>
    <col min="15" max="15" width="24" customWidth="1"/>
    <col min="16" max="16" width="9" customWidth="1"/>
    <col min="17" max="17" width="7" customWidth="1"/>
    <col min="18" max="19" width="18" customWidth="1"/>
    <col min="20" max="20" width="38" customWidth="1"/>
    <col min="21" max="21" width="11" customWidth="1"/>
    <col min="22" max="22" width="10" customWidth="1"/>
  </cols>
  <sheetData>
    <row r="1" spans="1:22" ht="15.5" x14ac:dyDescent="0.35">
      <c r="A1" s="7" t="s">
        <v>45</v>
      </c>
    </row>
    <row r="2" spans="1:22" x14ac:dyDescent="0.35">
      <c r="A2" s="15" t="s">
        <v>46</v>
      </c>
    </row>
    <row r="4" spans="1:22" ht="42" customHeight="1" x14ac:dyDescent="0.35">
      <c r="A4" s="8" t="s">
        <v>47</v>
      </c>
      <c r="B4" s="8" t="s">
        <v>48</v>
      </c>
      <c r="C4" s="8" t="s">
        <v>49</v>
      </c>
      <c r="D4" s="8" t="s">
        <v>50</v>
      </c>
      <c r="E4" s="8" t="s">
        <v>51</v>
      </c>
      <c r="F4" s="8" t="s">
        <v>52</v>
      </c>
      <c r="G4" s="8" t="s">
        <v>53</v>
      </c>
      <c r="H4" s="8" t="s">
        <v>54</v>
      </c>
      <c r="I4" s="8" t="s">
        <v>55</v>
      </c>
      <c r="J4" s="8" t="s">
        <v>56</v>
      </c>
      <c r="K4" s="8" t="s">
        <v>57</v>
      </c>
      <c r="L4" s="8" t="s">
        <v>58</v>
      </c>
      <c r="M4" s="8" t="s">
        <v>59</v>
      </c>
      <c r="N4" s="8" t="s">
        <v>60</v>
      </c>
      <c r="O4" s="8" t="s">
        <v>61</v>
      </c>
      <c r="P4" s="8" t="s">
        <v>62</v>
      </c>
      <c r="Q4" s="8" t="s">
        <v>17</v>
      </c>
      <c r="R4" s="8" t="s">
        <v>63</v>
      </c>
      <c r="S4" s="8" t="s">
        <v>64</v>
      </c>
      <c r="T4" s="8" t="s">
        <v>65</v>
      </c>
      <c r="U4" s="8" t="s">
        <v>66</v>
      </c>
      <c r="V4" s="8" t="s">
        <v>67</v>
      </c>
    </row>
    <row r="5" spans="1:22" x14ac:dyDescent="0.35">
      <c r="A5" s="16" t="s">
        <v>68</v>
      </c>
      <c r="B5" s="17">
        <v>46308.378472222197</v>
      </c>
      <c r="C5" s="16" t="s">
        <v>69</v>
      </c>
      <c r="D5" s="16" t="s">
        <v>70</v>
      </c>
      <c r="E5" s="16" t="s">
        <v>71</v>
      </c>
      <c r="F5" s="18">
        <v>350000</v>
      </c>
      <c r="G5" s="16">
        <v>2</v>
      </c>
      <c r="H5" s="16">
        <v>1</v>
      </c>
      <c r="I5" s="16" t="s">
        <v>72</v>
      </c>
      <c r="J5" s="17">
        <v>46308.402777777803</v>
      </c>
      <c r="K5" s="17">
        <v>46308.427083333299</v>
      </c>
      <c r="L5" s="16" t="s">
        <v>73</v>
      </c>
      <c r="M5" s="16" t="s">
        <v>74</v>
      </c>
      <c r="N5" s="17">
        <v>46308.645833333299</v>
      </c>
      <c r="O5" s="16" t="s">
        <v>75</v>
      </c>
      <c r="P5" s="12">
        <f>IF($A5="","",IF($F5&gt;=Parameter!$B$14,3,IF($F5&gt;=Parameter!$B$13,2,IF($F5&gt;=Parameter!$B$12,1,0)))+MIN(3,$G5)+MIN(2,$H5)+IF($I5="Ya",2,0))</f>
        <v>4</v>
      </c>
      <c r="Q5" s="12">
        <f>IF($A5="","",IF($P5&gt;=Parameter!$A$20,Parameter!$B$20,IF($P5&gt;=Parameter!$A$19,Parameter!$B$19,Parameter!$B$18)))</f>
        <v>2</v>
      </c>
      <c r="R5" s="19">
        <f>IF(OR($A5="",$K5=""),"",$K5+INDEX(Parameter!$E$4:$E$7,MATCH($Q5,Parameter!$A$4:$A$7,0))/24)</f>
        <v>46308.927083333299</v>
      </c>
      <c r="S5" s="19">
        <f t="shared" ref="S5:S36" si="0">IF($J5="","",$J5+1)</f>
        <v>46309.402777777803</v>
      </c>
      <c r="T5" s="12" t="str">
        <f t="shared" ref="T5:T36" si="1">IF(OR($R5="",$S5=""),"",IF($R5&lt;=$S5,"Aman","Kirim update atau template sebelum "&amp;TEXT($S5,"dd/mm hh:mm")))</f>
        <v>Aman</v>
      </c>
      <c r="U5" s="12" t="str">
        <f t="shared" ref="U5:U36" si="2">IF(OR($N5="",$R5=""),"",IF($N5&lt;=$R5,"Ya","Tidak"))</f>
        <v>Ya</v>
      </c>
      <c r="V5" s="12">
        <f t="shared" ref="V5:V36" si="3">IF(OR($N5="",$K5=""),"",ROUND(($N5-$K5)*24,1))</f>
        <v>5.3</v>
      </c>
    </row>
    <row r="6" spans="1:22" x14ac:dyDescent="0.35">
      <c r="A6" s="16"/>
      <c r="B6" s="17"/>
      <c r="C6" s="16"/>
      <c r="D6" s="16"/>
      <c r="E6" s="16"/>
      <c r="F6" s="18"/>
      <c r="G6" s="16"/>
      <c r="H6" s="16"/>
      <c r="I6" s="16"/>
      <c r="J6" s="17"/>
      <c r="K6" s="17"/>
      <c r="L6" s="16"/>
      <c r="M6" s="16"/>
      <c r="N6" s="17"/>
      <c r="O6" s="16"/>
      <c r="P6" s="12" t="str">
        <f>IF($A6="","",IF($F6&gt;=Parameter!$B$14,3,IF($F6&gt;=Parameter!$B$13,2,IF($F6&gt;=Parameter!$B$12,1,0)))+MIN(3,$G6)+MIN(2,$H6)+IF($I6="Ya",2,0))</f>
        <v/>
      </c>
      <c r="Q6" s="12" t="str">
        <f>IF($A6="","",IF($P6&gt;=Parameter!$A$20,Parameter!$B$20,IF($P6&gt;=Parameter!$A$19,Parameter!$B$19,Parameter!$B$18)))</f>
        <v/>
      </c>
      <c r="R6" s="19" t="str">
        <f>IF(OR($A6="",$K6=""),"",$K6+INDEX(Parameter!$E$4:$E$7,MATCH($Q6,Parameter!$A$4:$A$7,0))/24)</f>
        <v/>
      </c>
      <c r="S6" s="19" t="str">
        <f t="shared" si="0"/>
        <v/>
      </c>
      <c r="T6" s="12" t="str">
        <f t="shared" si="1"/>
        <v/>
      </c>
      <c r="U6" s="12" t="str">
        <f t="shared" si="2"/>
        <v/>
      </c>
      <c r="V6" s="12" t="str">
        <f t="shared" si="3"/>
        <v/>
      </c>
    </row>
    <row r="7" spans="1:22" x14ac:dyDescent="0.35">
      <c r="A7" s="16"/>
      <c r="B7" s="17"/>
      <c r="C7" s="16"/>
      <c r="D7" s="16"/>
      <c r="E7" s="16"/>
      <c r="F7" s="18"/>
      <c r="G7" s="16"/>
      <c r="H7" s="16"/>
      <c r="I7" s="16"/>
      <c r="J7" s="17"/>
      <c r="K7" s="17"/>
      <c r="L7" s="16"/>
      <c r="M7" s="16"/>
      <c r="N7" s="17"/>
      <c r="O7" s="16"/>
      <c r="P7" s="12" t="str">
        <f>IF($A7="","",IF($F7&gt;=Parameter!$B$14,3,IF($F7&gt;=Parameter!$B$13,2,IF($F7&gt;=Parameter!$B$12,1,0)))+MIN(3,$G7)+MIN(2,$H7)+IF($I7="Ya",2,0))</f>
        <v/>
      </c>
      <c r="Q7" s="12" t="str">
        <f>IF($A7="","",IF($P7&gt;=Parameter!$A$20,Parameter!$B$20,IF($P7&gt;=Parameter!$A$19,Parameter!$B$19,Parameter!$B$18)))</f>
        <v/>
      </c>
      <c r="R7" s="19" t="str">
        <f>IF(OR($A7="",$K7=""),"",$K7+INDEX(Parameter!$E$4:$E$7,MATCH($Q7,Parameter!$A$4:$A$7,0))/24)</f>
        <v/>
      </c>
      <c r="S7" s="19" t="str">
        <f t="shared" si="0"/>
        <v/>
      </c>
      <c r="T7" s="12" t="str">
        <f t="shared" si="1"/>
        <v/>
      </c>
      <c r="U7" s="12" t="str">
        <f t="shared" si="2"/>
        <v/>
      </c>
      <c r="V7" s="12" t="str">
        <f t="shared" si="3"/>
        <v/>
      </c>
    </row>
    <row r="8" spans="1:22" x14ac:dyDescent="0.35">
      <c r="A8" s="16"/>
      <c r="B8" s="17"/>
      <c r="C8" s="16"/>
      <c r="D8" s="16"/>
      <c r="E8" s="16"/>
      <c r="F8" s="18"/>
      <c r="G8" s="16"/>
      <c r="H8" s="16"/>
      <c r="I8" s="16"/>
      <c r="J8" s="17"/>
      <c r="K8" s="17"/>
      <c r="L8" s="16"/>
      <c r="M8" s="16"/>
      <c r="N8" s="17"/>
      <c r="O8" s="16"/>
      <c r="P8" s="12" t="str">
        <f>IF($A8="","",IF($F8&gt;=Parameter!$B$14,3,IF($F8&gt;=Parameter!$B$13,2,IF($F8&gt;=Parameter!$B$12,1,0)))+MIN(3,$G8)+MIN(2,$H8)+IF($I8="Ya",2,0))</f>
        <v/>
      </c>
      <c r="Q8" s="12" t="str">
        <f>IF($A8="","",IF($P8&gt;=Parameter!$A$20,Parameter!$B$20,IF($P8&gt;=Parameter!$A$19,Parameter!$B$19,Parameter!$B$18)))</f>
        <v/>
      </c>
      <c r="R8" s="19" t="str">
        <f>IF(OR($A8="",$K8=""),"",$K8+INDEX(Parameter!$E$4:$E$7,MATCH($Q8,Parameter!$A$4:$A$7,0))/24)</f>
        <v/>
      </c>
      <c r="S8" s="19" t="str">
        <f t="shared" si="0"/>
        <v/>
      </c>
      <c r="T8" s="12" t="str">
        <f t="shared" si="1"/>
        <v/>
      </c>
      <c r="U8" s="12" t="str">
        <f t="shared" si="2"/>
        <v/>
      </c>
      <c r="V8" s="12" t="str">
        <f t="shared" si="3"/>
        <v/>
      </c>
    </row>
    <row r="9" spans="1:22" x14ac:dyDescent="0.35">
      <c r="A9" s="16"/>
      <c r="B9" s="17"/>
      <c r="C9" s="16"/>
      <c r="D9" s="16"/>
      <c r="E9" s="16"/>
      <c r="F9" s="18"/>
      <c r="G9" s="16"/>
      <c r="H9" s="16"/>
      <c r="I9" s="16"/>
      <c r="J9" s="17"/>
      <c r="K9" s="17"/>
      <c r="L9" s="16"/>
      <c r="M9" s="16"/>
      <c r="N9" s="17"/>
      <c r="O9" s="16"/>
      <c r="P9" s="12" t="str">
        <f>IF($A9="","",IF($F9&gt;=Parameter!$B$14,3,IF($F9&gt;=Parameter!$B$13,2,IF($F9&gt;=Parameter!$B$12,1,0)))+MIN(3,$G9)+MIN(2,$H9)+IF($I9="Ya",2,0))</f>
        <v/>
      </c>
      <c r="Q9" s="12" t="str">
        <f>IF($A9="","",IF($P9&gt;=Parameter!$A$20,Parameter!$B$20,IF($P9&gt;=Parameter!$A$19,Parameter!$B$19,Parameter!$B$18)))</f>
        <v/>
      </c>
      <c r="R9" s="19" t="str">
        <f>IF(OR($A9="",$K9=""),"",$K9+INDEX(Parameter!$E$4:$E$7,MATCH($Q9,Parameter!$A$4:$A$7,0))/24)</f>
        <v/>
      </c>
      <c r="S9" s="19" t="str">
        <f t="shared" si="0"/>
        <v/>
      </c>
      <c r="T9" s="12" t="str">
        <f t="shared" si="1"/>
        <v/>
      </c>
      <c r="U9" s="12" t="str">
        <f t="shared" si="2"/>
        <v/>
      </c>
      <c r="V9" s="12" t="str">
        <f t="shared" si="3"/>
        <v/>
      </c>
    </row>
    <row r="10" spans="1:22" x14ac:dyDescent="0.35">
      <c r="A10" s="16"/>
      <c r="B10" s="17"/>
      <c r="C10" s="16"/>
      <c r="D10" s="16"/>
      <c r="E10" s="16"/>
      <c r="F10" s="18"/>
      <c r="G10" s="16"/>
      <c r="H10" s="16"/>
      <c r="I10" s="16"/>
      <c r="J10" s="17"/>
      <c r="K10" s="17"/>
      <c r="L10" s="16"/>
      <c r="M10" s="16"/>
      <c r="N10" s="17"/>
      <c r="O10" s="16"/>
      <c r="P10" s="12" t="str">
        <f>IF($A10="","",IF($F10&gt;=Parameter!$B$14,3,IF($F10&gt;=Parameter!$B$13,2,IF($F10&gt;=Parameter!$B$12,1,0)))+MIN(3,$G10)+MIN(2,$H10)+IF($I10="Ya",2,0))</f>
        <v/>
      </c>
      <c r="Q10" s="12" t="str">
        <f>IF($A10="","",IF($P10&gt;=Parameter!$A$20,Parameter!$B$20,IF($P10&gt;=Parameter!$A$19,Parameter!$B$19,Parameter!$B$18)))</f>
        <v/>
      </c>
      <c r="R10" s="19" t="str">
        <f>IF(OR($A10="",$K10=""),"",$K10+INDEX(Parameter!$E$4:$E$7,MATCH($Q10,Parameter!$A$4:$A$7,0))/24)</f>
        <v/>
      </c>
      <c r="S10" s="19" t="str">
        <f t="shared" si="0"/>
        <v/>
      </c>
      <c r="T10" s="12" t="str">
        <f t="shared" si="1"/>
        <v/>
      </c>
      <c r="U10" s="12" t="str">
        <f t="shared" si="2"/>
        <v/>
      </c>
      <c r="V10" s="12" t="str">
        <f t="shared" si="3"/>
        <v/>
      </c>
    </row>
    <row r="11" spans="1:22" x14ac:dyDescent="0.35">
      <c r="A11" s="16"/>
      <c r="B11" s="17"/>
      <c r="C11" s="16"/>
      <c r="D11" s="16"/>
      <c r="E11" s="16"/>
      <c r="F11" s="18"/>
      <c r="G11" s="16"/>
      <c r="H11" s="16"/>
      <c r="I11" s="16"/>
      <c r="J11" s="17"/>
      <c r="K11" s="17"/>
      <c r="L11" s="16"/>
      <c r="M11" s="16"/>
      <c r="N11" s="17"/>
      <c r="O11" s="16"/>
      <c r="P11" s="12" t="str">
        <f>IF($A11="","",IF($F11&gt;=Parameter!$B$14,3,IF($F11&gt;=Parameter!$B$13,2,IF($F11&gt;=Parameter!$B$12,1,0)))+MIN(3,$G11)+MIN(2,$H11)+IF($I11="Ya",2,0))</f>
        <v/>
      </c>
      <c r="Q11" s="12" t="str">
        <f>IF($A11="","",IF($P11&gt;=Parameter!$A$20,Parameter!$B$20,IF($P11&gt;=Parameter!$A$19,Parameter!$B$19,Parameter!$B$18)))</f>
        <v/>
      </c>
      <c r="R11" s="19" t="str">
        <f>IF(OR($A11="",$K11=""),"",$K11+INDEX(Parameter!$E$4:$E$7,MATCH($Q11,Parameter!$A$4:$A$7,0))/24)</f>
        <v/>
      </c>
      <c r="S11" s="19" t="str">
        <f t="shared" si="0"/>
        <v/>
      </c>
      <c r="T11" s="12" t="str">
        <f t="shared" si="1"/>
        <v/>
      </c>
      <c r="U11" s="12" t="str">
        <f t="shared" si="2"/>
        <v/>
      </c>
      <c r="V11" s="12" t="str">
        <f t="shared" si="3"/>
        <v/>
      </c>
    </row>
    <row r="12" spans="1:22" x14ac:dyDescent="0.35">
      <c r="A12" s="16"/>
      <c r="B12" s="17"/>
      <c r="C12" s="16"/>
      <c r="D12" s="16"/>
      <c r="E12" s="16"/>
      <c r="F12" s="18"/>
      <c r="G12" s="16"/>
      <c r="H12" s="16"/>
      <c r="I12" s="16"/>
      <c r="J12" s="17"/>
      <c r="K12" s="17"/>
      <c r="L12" s="16"/>
      <c r="M12" s="16"/>
      <c r="N12" s="17"/>
      <c r="O12" s="16"/>
      <c r="P12" s="12" t="str">
        <f>IF($A12="","",IF($F12&gt;=Parameter!$B$14,3,IF($F12&gt;=Parameter!$B$13,2,IF($F12&gt;=Parameter!$B$12,1,0)))+MIN(3,$G12)+MIN(2,$H12)+IF($I12="Ya",2,0))</f>
        <v/>
      </c>
      <c r="Q12" s="12" t="str">
        <f>IF($A12="","",IF($P12&gt;=Parameter!$A$20,Parameter!$B$20,IF($P12&gt;=Parameter!$A$19,Parameter!$B$19,Parameter!$B$18)))</f>
        <v/>
      </c>
      <c r="R12" s="19" t="str">
        <f>IF(OR($A12="",$K12=""),"",$K12+INDEX(Parameter!$E$4:$E$7,MATCH($Q12,Parameter!$A$4:$A$7,0))/24)</f>
        <v/>
      </c>
      <c r="S12" s="19" t="str">
        <f t="shared" si="0"/>
        <v/>
      </c>
      <c r="T12" s="12" t="str">
        <f t="shared" si="1"/>
        <v/>
      </c>
      <c r="U12" s="12" t="str">
        <f t="shared" si="2"/>
        <v/>
      </c>
      <c r="V12" s="12" t="str">
        <f t="shared" si="3"/>
        <v/>
      </c>
    </row>
    <row r="13" spans="1:22" x14ac:dyDescent="0.35">
      <c r="A13" s="16"/>
      <c r="B13" s="17"/>
      <c r="C13" s="16"/>
      <c r="D13" s="16"/>
      <c r="E13" s="16"/>
      <c r="F13" s="18"/>
      <c r="G13" s="16"/>
      <c r="H13" s="16"/>
      <c r="I13" s="16"/>
      <c r="J13" s="17"/>
      <c r="K13" s="17"/>
      <c r="L13" s="16"/>
      <c r="M13" s="16"/>
      <c r="N13" s="17"/>
      <c r="O13" s="16"/>
      <c r="P13" s="12" t="str">
        <f>IF($A13="","",IF($F13&gt;=Parameter!$B$14,3,IF($F13&gt;=Parameter!$B$13,2,IF($F13&gt;=Parameter!$B$12,1,0)))+MIN(3,$G13)+MIN(2,$H13)+IF($I13="Ya",2,0))</f>
        <v/>
      </c>
      <c r="Q13" s="12" t="str">
        <f>IF($A13="","",IF($P13&gt;=Parameter!$A$20,Parameter!$B$20,IF($P13&gt;=Parameter!$A$19,Parameter!$B$19,Parameter!$B$18)))</f>
        <v/>
      </c>
      <c r="R13" s="19" t="str">
        <f>IF(OR($A13="",$K13=""),"",$K13+INDEX(Parameter!$E$4:$E$7,MATCH($Q13,Parameter!$A$4:$A$7,0))/24)</f>
        <v/>
      </c>
      <c r="S13" s="19" t="str">
        <f t="shared" si="0"/>
        <v/>
      </c>
      <c r="T13" s="12" t="str">
        <f t="shared" si="1"/>
        <v/>
      </c>
      <c r="U13" s="12" t="str">
        <f t="shared" si="2"/>
        <v/>
      </c>
      <c r="V13" s="12" t="str">
        <f t="shared" si="3"/>
        <v/>
      </c>
    </row>
    <row r="14" spans="1:22" x14ac:dyDescent="0.35">
      <c r="A14" s="16"/>
      <c r="B14" s="17"/>
      <c r="C14" s="16"/>
      <c r="D14" s="16"/>
      <c r="E14" s="16"/>
      <c r="F14" s="18"/>
      <c r="G14" s="16"/>
      <c r="H14" s="16"/>
      <c r="I14" s="16"/>
      <c r="J14" s="17"/>
      <c r="K14" s="17"/>
      <c r="L14" s="16"/>
      <c r="M14" s="16"/>
      <c r="N14" s="17"/>
      <c r="O14" s="16"/>
      <c r="P14" s="12" t="str">
        <f>IF($A14="","",IF($F14&gt;=Parameter!$B$14,3,IF($F14&gt;=Parameter!$B$13,2,IF($F14&gt;=Parameter!$B$12,1,0)))+MIN(3,$G14)+MIN(2,$H14)+IF($I14="Ya",2,0))</f>
        <v/>
      </c>
      <c r="Q14" s="12" t="str">
        <f>IF($A14="","",IF($P14&gt;=Parameter!$A$20,Parameter!$B$20,IF($P14&gt;=Parameter!$A$19,Parameter!$B$19,Parameter!$B$18)))</f>
        <v/>
      </c>
      <c r="R14" s="19" t="str">
        <f>IF(OR($A14="",$K14=""),"",$K14+INDEX(Parameter!$E$4:$E$7,MATCH($Q14,Parameter!$A$4:$A$7,0))/24)</f>
        <v/>
      </c>
      <c r="S14" s="19" t="str">
        <f t="shared" si="0"/>
        <v/>
      </c>
      <c r="T14" s="12" t="str">
        <f t="shared" si="1"/>
        <v/>
      </c>
      <c r="U14" s="12" t="str">
        <f t="shared" si="2"/>
        <v/>
      </c>
      <c r="V14" s="12" t="str">
        <f t="shared" si="3"/>
        <v/>
      </c>
    </row>
    <row r="15" spans="1:22" x14ac:dyDescent="0.35">
      <c r="A15" s="16"/>
      <c r="B15" s="17"/>
      <c r="C15" s="16"/>
      <c r="D15" s="16"/>
      <c r="E15" s="16"/>
      <c r="F15" s="18"/>
      <c r="G15" s="16"/>
      <c r="H15" s="16"/>
      <c r="I15" s="16"/>
      <c r="J15" s="17"/>
      <c r="K15" s="17"/>
      <c r="L15" s="16"/>
      <c r="M15" s="16"/>
      <c r="N15" s="17"/>
      <c r="O15" s="16"/>
      <c r="P15" s="12" t="str">
        <f>IF($A15="","",IF($F15&gt;=Parameter!$B$14,3,IF($F15&gt;=Parameter!$B$13,2,IF($F15&gt;=Parameter!$B$12,1,0)))+MIN(3,$G15)+MIN(2,$H15)+IF($I15="Ya",2,0))</f>
        <v/>
      </c>
      <c r="Q15" s="12" t="str">
        <f>IF($A15="","",IF($P15&gt;=Parameter!$A$20,Parameter!$B$20,IF($P15&gt;=Parameter!$A$19,Parameter!$B$19,Parameter!$B$18)))</f>
        <v/>
      </c>
      <c r="R15" s="19" t="str">
        <f>IF(OR($A15="",$K15=""),"",$K15+INDEX(Parameter!$E$4:$E$7,MATCH($Q15,Parameter!$A$4:$A$7,0))/24)</f>
        <v/>
      </c>
      <c r="S15" s="19" t="str">
        <f t="shared" si="0"/>
        <v/>
      </c>
      <c r="T15" s="12" t="str">
        <f t="shared" si="1"/>
        <v/>
      </c>
      <c r="U15" s="12" t="str">
        <f t="shared" si="2"/>
        <v/>
      </c>
      <c r="V15" s="12" t="str">
        <f t="shared" si="3"/>
        <v/>
      </c>
    </row>
    <row r="16" spans="1:22" x14ac:dyDescent="0.35">
      <c r="A16" s="16"/>
      <c r="B16" s="17"/>
      <c r="C16" s="16"/>
      <c r="D16" s="16"/>
      <c r="E16" s="16"/>
      <c r="F16" s="18"/>
      <c r="G16" s="16"/>
      <c r="H16" s="16"/>
      <c r="I16" s="16"/>
      <c r="J16" s="17"/>
      <c r="K16" s="17"/>
      <c r="L16" s="16"/>
      <c r="M16" s="16"/>
      <c r="N16" s="17"/>
      <c r="O16" s="16"/>
      <c r="P16" s="12" t="str">
        <f>IF($A16="","",IF($F16&gt;=Parameter!$B$14,3,IF($F16&gt;=Parameter!$B$13,2,IF($F16&gt;=Parameter!$B$12,1,0)))+MIN(3,$G16)+MIN(2,$H16)+IF($I16="Ya",2,0))</f>
        <v/>
      </c>
      <c r="Q16" s="12" t="str">
        <f>IF($A16="","",IF($P16&gt;=Parameter!$A$20,Parameter!$B$20,IF($P16&gt;=Parameter!$A$19,Parameter!$B$19,Parameter!$B$18)))</f>
        <v/>
      </c>
      <c r="R16" s="19" t="str">
        <f>IF(OR($A16="",$K16=""),"",$K16+INDEX(Parameter!$E$4:$E$7,MATCH($Q16,Parameter!$A$4:$A$7,0))/24)</f>
        <v/>
      </c>
      <c r="S16" s="19" t="str">
        <f t="shared" si="0"/>
        <v/>
      </c>
      <c r="T16" s="12" t="str">
        <f t="shared" si="1"/>
        <v/>
      </c>
      <c r="U16" s="12" t="str">
        <f t="shared" si="2"/>
        <v/>
      </c>
      <c r="V16" s="12" t="str">
        <f t="shared" si="3"/>
        <v/>
      </c>
    </row>
    <row r="17" spans="1:22" x14ac:dyDescent="0.35">
      <c r="A17" s="16"/>
      <c r="B17" s="17"/>
      <c r="C17" s="16"/>
      <c r="D17" s="16"/>
      <c r="E17" s="16"/>
      <c r="F17" s="18"/>
      <c r="G17" s="16"/>
      <c r="H17" s="16"/>
      <c r="I17" s="16"/>
      <c r="J17" s="17"/>
      <c r="K17" s="17"/>
      <c r="L17" s="16"/>
      <c r="M17" s="16"/>
      <c r="N17" s="17"/>
      <c r="O17" s="16"/>
      <c r="P17" s="12" t="str">
        <f>IF($A17="","",IF($F17&gt;=Parameter!$B$14,3,IF($F17&gt;=Parameter!$B$13,2,IF($F17&gt;=Parameter!$B$12,1,0)))+MIN(3,$G17)+MIN(2,$H17)+IF($I17="Ya",2,0))</f>
        <v/>
      </c>
      <c r="Q17" s="12" t="str">
        <f>IF($A17="","",IF($P17&gt;=Parameter!$A$20,Parameter!$B$20,IF($P17&gt;=Parameter!$A$19,Parameter!$B$19,Parameter!$B$18)))</f>
        <v/>
      </c>
      <c r="R17" s="19" t="str">
        <f>IF(OR($A17="",$K17=""),"",$K17+INDEX(Parameter!$E$4:$E$7,MATCH($Q17,Parameter!$A$4:$A$7,0))/24)</f>
        <v/>
      </c>
      <c r="S17" s="19" t="str">
        <f t="shared" si="0"/>
        <v/>
      </c>
      <c r="T17" s="12" t="str">
        <f t="shared" si="1"/>
        <v/>
      </c>
      <c r="U17" s="12" t="str">
        <f t="shared" si="2"/>
        <v/>
      </c>
      <c r="V17" s="12" t="str">
        <f t="shared" si="3"/>
        <v/>
      </c>
    </row>
    <row r="18" spans="1:22" x14ac:dyDescent="0.35">
      <c r="A18" s="16"/>
      <c r="B18" s="17"/>
      <c r="C18" s="16"/>
      <c r="D18" s="16"/>
      <c r="E18" s="16"/>
      <c r="F18" s="18"/>
      <c r="G18" s="16"/>
      <c r="H18" s="16"/>
      <c r="I18" s="16"/>
      <c r="J18" s="17"/>
      <c r="K18" s="17"/>
      <c r="L18" s="16"/>
      <c r="M18" s="16"/>
      <c r="N18" s="17"/>
      <c r="O18" s="16"/>
      <c r="P18" s="12" t="str">
        <f>IF($A18="","",IF($F18&gt;=Parameter!$B$14,3,IF($F18&gt;=Parameter!$B$13,2,IF($F18&gt;=Parameter!$B$12,1,0)))+MIN(3,$G18)+MIN(2,$H18)+IF($I18="Ya",2,0))</f>
        <v/>
      </c>
      <c r="Q18" s="12" t="str">
        <f>IF($A18="","",IF($P18&gt;=Parameter!$A$20,Parameter!$B$20,IF($P18&gt;=Parameter!$A$19,Parameter!$B$19,Parameter!$B$18)))</f>
        <v/>
      </c>
      <c r="R18" s="19" t="str">
        <f>IF(OR($A18="",$K18=""),"",$K18+INDEX(Parameter!$E$4:$E$7,MATCH($Q18,Parameter!$A$4:$A$7,0))/24)</f>
        <v/>
      </c>
      <c r="S18" s="19" t="str">
        <f t="shared" si="0"/>
        <v/>
      </c>
      <c r="T18" s="12" t="str">
        <f t="shared" si="1"/>
        <v/>
      </c>
      <c r="U18" s="12" t="str">
        <f t="shared" si="2"/>
        <v/>
      </c>
      <c r="V18" s="12" t="str">
        <f t="shared" si="3"/>
        <v/>
      </c>
    </row>
    <row r="19" spans="1:22" x14ac:dyDescent="0.35">
      <c r="A19" s="16"/>
      <c r="B19" s="17"/>
      <c r="C19" s="16"/>
      <c r="D19" s="16"/>
      <c r="E19" s="16"/>
      <c r="F19" s="18"/>
      <c r="G19" s="16"/>
      <c r="H19" s="16"/>
      <c r="I19" s="16"/>
      <c r="J19" s="17"/>
      <c r="K19" s="17"/>
      <c r="L19" s="16"/>
      <c r="M19" s="16"/>
      <c r="N19" s="17"/>
      <c r="O19" s="16"/>
      <c r="P19" s="12" t="str">
        <f>IF($A19="","",IF($F19&gt;=Parameter!$B$14,3,IF($F19&gt;=Parameter!$B$13,2,IF($F19&gt;=Parameter!$B$12,1,0)))+MIN(3,$G19)+MIN(2,$H19)+IF($I19="Ya",2,0))</f>
        <v/>
      </c>
      <c r="Q19" s="12" t="str">
        <f>IF($A19="","",IF($P19&gt;=Parameter!$A$20,Parameter!$B$20,IF($P19&gt;=Parameter!$A$19,Parameter!$B$19,Parameter!$B$18)))</f>
        <v/>
      </c>
      <c r="R19" s="19" t="str">
        <f>IF(OR($A19="",$K19=""),"",$K19+INDEX(Parameter!$E$4:$E$7,MATCH($Q19,Parameter!$A$4:$A$7,0))/24)</f>
        <v/>
      </c>
      <c r="S19" s="19" t="str">
        <f t="shared" si="0"/>
        <v/>
      </c>
      <c r="T19" s="12" t="str">
        <f t="shared" si="1"/>
        <v/>
      </c>
      <c r="U19" s="12" t="str">
        <f t="shared" si="2"/>
        <v/>
      </c>
      <c r="V19" s="12" t="str">
        <f t="shared" si="3"/>
        <v/>
      </c>
    </row>
    <row r="20" spans="1:22" x14ac:dyDescent="0.35">
      <c r="A20" s="16"/>
      <c r="B20" s="17"/>
      <c r="C20" s="16"/>
      <c r="D20" s="16"/>
      <c r="E20" s="16"/>
      <c r="F20" s="18"/>
      <c r="G20" s="16"/>
      <c r="H20" s="16"/>
      <c r="I20" s="16"/>
      <c r="J20" s="17"/>
      <c r="K20" s="17"/>
      <c r="L20" s="16"/>
      <c r="M20" s="16"/>
      <c r="N20" s="17"/>
      <c r="O20" s="16"/>
      <c r="P20" s="12" t="str">
        <f>IF($A20="","",IF($F20&gt;=Parameter!$B$14,3,IF($F20&gt;=Parameter!$B$13,2,IF($F20&gt;=Parameter!$B$12,1,0)))+MIN(3,$G20)+MIN(2,$H20)+IF($I20="Ya",2,0))</f>
        <v/>
      </c>
      <c r="Q20" s="12" t="str">
        <f>IF($A20="","",IF($P20&gt;=Parameter!$A$20,Parameter!$B$20,IF($P20&gt;=Parameter!$A$19,Parameter!$B$19,Parameter!$B$18)))</f>
        <v/>
      </c>
      <c r="R20" s="19" t="str">
        <f>IF(OR($A20="",$K20=""),"",$K20+INDEX(Parameter!$E$4:$E$7,MATCH($Q20,Parameter!$A$4:$A$7,0))/24)</f>
        <v/>
      </c>
      <c r="S20" s="19" t="str">
        <f t="shared" si="0"/>
        <v/>
      </c>
      <c r="T20" s="12" t="str">
        <f t="shared" si="1"/>
        <v/>
      </c>
      <c r="U20" s="12" t="str">
        <f t="shared" si="2"/>
        <v/>
      </c>
      <c r="V20" s="12" t="str">
        <f t="shared" si="3"/>
        <v/>
      </c>
    </row>
    <row r="21" spans="1:22" x14ac:dyDescent="0.35">
      <c r="A21" s="16"/>
      <c r="B21" s="17"/>
      <c r="C21" s="16"/>
      <c r="D21" s="16"/>
      <c r="E21" s="16"/>
      <c r="F21" s="18"/>
      <c r="G21" s="16"/>
      <c r="H21" s="16"/>
      <c r="I21" s="16"/>
      <c r="J21" s="17"/>
      <c r="K21" s="17"/>
      <c r="L21" s="16"/>
      <c r="M21" s="16"/>
      <c r="N21" s="17"/>
      <c r="O21" s="16"/>
      <c r="P21" s="12" t="str">
        <f>IF($A21="","",IF($F21&gt;=Parameter!$B$14,3,IF($F21&gt;=Parameter!$B$13,2,IF($F21&gt;=Parameter!$B$12,1,0)))+MIN(3,$G21)+MIN(2,$H21)+IF($I21="Ya",2,0))</f>
        <v/>
      </c>
      <c r="Q21" s="12" t="str">
        <f>IF($A21="","",IF($P21&gt;=Parameter!$A$20,Parameter!$B$20,IF($P21&gt;=Parameter!$A$19,Parameter!$B$19,Parameter!$B$18)))</f>
        <v/>
      </c>
      <c r="R21" s="19" t="str">
        <f>IF(OR($A21="",$K21=""),"",$K21+INDEX(Parameter!$E$4:$E$7,MATCH($Q21,Parameter!$A$4:$A$7,0))/24)</f>
        <v/>
      </c>
      <c r="S21" s="19" t="str">
        <f t="shared" si="0"/>
        <v/>
      </c>
      <c r="T21" s="12" t="str">
        <f t="shared" si="1"/>
        <v/>
      </c>
      <c r="U21" s="12" t="str">
        <f t="shared" si="2"/>
        <v/>
      </c>
      <c r="V21" s="12" t="str">
        <f t="shared" si="3"/>
        <v/>
      </c>
    </row>
    <row r="22" spans="1:22" x14ac:dyDescent="0.35">
      <c r="A22" s="16"/>
      <c r="B22" s="17"/>
      <c r="C22" s="16"/>
      <c r="D22" s="16"/>
      <c r="E22" s="16"/>
      <c r="F22" s="18"/>
      <c r="G22" s="16"/>
      <c r="H22" s="16"/>
      <c r="I22" s="16"/>
      <c r="J22" s="17"/>
      <c r="K22" s="17"/>
      <c r="L22" s="16"/>
      <c r="M22" s="16"/>
      <c r="N22" s="17"/>
      <c r="O22" s="16"/>
      <c r="P22" s="12" t="str">
        <f>IF($A22="","",IF($F22&gt;=Parameter!$B$14,3,IF($F22&gt;=Parameter!$B$13,2,IF($F22&gt;=Parameter!$B$12,1,0)))+MIN(3,$G22)+MIN(2,$H22)+IF($I22="Ya",2,0))</f>
        <v/>
      </c>
      <c r="Q22" s="12" t="str">
        <f>IF($A22="","",IF($P22&gt;=Parameter!$A$20,Parameter!$B$20,IF($P22&gt;=Parameter!$A$19,Parameter!$B$19,Parameter!$B$18)))</f>
        <v/>
      </c>
      <c r="R22" s="19" t="str">
        <f>IF(OR($A22="",$K22=""),"",$K22+INDEX(Parameter!$E$4:$E$7,MATCH($Q22,Parameter!$A$4:$A$7,0))/24)</f>
        <v/>
      </c>
      <c r="S22" s="19" t="str">
        <f t="shared" si="0"/>
        <v/>
      </c>
      <c r="T22" s="12" t="str">
        <f t="shared" si="1"/>
        <v/>
      </c>
      <c r="U22" s="12" t="str">
        <f t="shared" si="2"/>
        <v/>
      </c>
      <c r="V22" s="12" t="str">
        <f t="shared" si="3"/>
        <v/>
      </c>
    </row>
    <row r="23" spans="1:22" x14ac:dyDescent="0.35">
      <c r="A23" s="16"/>
      <c r="B23" s="17"/>
      <c r="C23" s="16"/>
      <c r="D23" s="16"/>
      <c r="E23" s="16"/>
      <c r="F23" s="18"/>
      <c r="G23" s="16"/>
      <c r="H23" s="16"/>
      <c r="I23" s="16"/>
      <c r="J23" s="17"/>
      <c r="K23" s="17"/>
      <c r="L23" s="16"/>
      <c r="M23" s="16"/>
      <c r="N23" s="17"/>
      <c r="O23" s="16"/>
      <c r="P23" s="12" t="str">
        <f>IF($A23="","",IF($F23&gt;=Parameter!$B$14,3,IF($F23&gt;=Parameter!$B$13,2,IF($F23&gt;=Parameter!$B$12,1,0)))+MIN(3,$G23)+MIN(2,$H23)+IF($I23="Ya",2,0))</f>
        <v/>
      </c>
      <c r="Q23" s="12" t="str">
        <f>IF($A23="","",IF($P23&gt;=Parameter!$A$20,Parameter!$B$20,IF($P23&gt;=Parameter!$A$19,Parameter!$B$19,Parameter!$B$18)))</f>
        <v/>
      </c>
      <c r="R23" s="19" t="str">
        <f>IF(OR($A23="",$K23=""),"",$K23+INDEX(Parameter!$E$4:$E$7,MATCH($Q23,Parameter!$A$4:$A$7,0))/24)</f>
        <v/>
      </c>
      <c r="S23" s="19" t="str">
        <f t="shared" si="0"/>
        <v/>
      </c>
      <c r="T23" s="12" t="str">
        <f t="shared" si="1"/>
        <v/>
      </c>
      <c r="U23" s="12" t="str">
        <f t="shared" si="2"/>
        <v/>
      </c>
      <c r="V23" s="12" t="str">
        <f t="shared" si="3"/>
        <v/>
      </c>
    </row>
    <row r="24" spans="1:22" x14ac:dyDescent="0.35">
      <c r="A24" s="16"/>
      <c r="B24" s="17"/>
      <c r="C24" s="16"/>
      <c r="D24" s="16"/>
      <c r="E24" s="16"/>
      <c r="F24" s="18"/>
      <c r="G24" s="16"/>
      <c r="H24" s="16"/>
      <c r="I24" s="16"/>
      <c r="J24" s="17"/>
      <c r="K24" s="17"/>
      <c r="L24" s="16"/>
      <c r="M24" s="16"/>
      <c r="N24" s="17"/>
      <c r="O24" s="16"/>
      <c r="P24" s="12" t="str">
        <f>IF($A24="","",IF($F24&gt;=Parameter!$B$14,3,IF($F24&gt;=Parameter!$B$13,2,IF($F24&gt;=Parameter!$B$12,1,0)))+MIN(3,$G24)+MIN(2,$H24)+IF($I24="Ya",2,0))</f>
        <v/>
      </c>
      <c r="Q24" s="12" t="str">
        <f>IF($A24="","",IF($P24&gt;=Parameter!$A$20,Parameter!$B$20,IF($P24&gt;=Parameter!$A$19,Parameter!$B$19,Parameter!$B$18)))</f>
        <v/>
      </c>
      <c r="R24" s="19" t="str">
        <f>IF(OR($A24="",$K24=""),"",$K24+INDEX(Parameter!$E$4:$E$7,MATCH($Q24,Parameter!$A$4:$A$7,0))/24)</f>
        <v/>
      </c>
      <c r="S24" s="19" t="str">
        <f t="shared" si="0"/>
        <v/>
      </c>
      <c r="T24" s="12" t="str">
        <f t="shared" si="1"/>
        <v/>
      </c>
      <c r="U24" s="12" t="str">
        <f t="shared" si="2"/>
        <v/>
      </c>
      <c r="V24" s="12" t="str">
        <f t="shared" si="3"/>
        <v/>
      </c>
    </row>
    <row r="25" spans="1:22" x14ac:dyDescent="0.35">
      <c r="A25" s="16"/>
      <c r="B25" s="17"/>
      <c r="C25" s="16"/>
      <c r="D25" s="16"/>
      <c r="E25" s="16"/>
      <c r="F25" s="18"/>
      <c r="G25" s="16"/>
      <c r="H25" s="16"/>
      <c r="I25" s="16"/>
      <c r="J25" s="17"/>
      <c r="K25" s="17"/>
      <c r="L25" s="16"/>
      <c r="M25" s="16"/>
      <c r="N25" s="17"/>
      <c r="O25" s="16"/>
      <c r="P25" s="12" t="str">
        <f>IF($A25="","",IF($F25&gt;=Parameter!$B$14,3,IF($F25&gt;=Parameter!$B$13,2,IF($F25&gt;=Parameter!$B$12,1,0)))+MIN(3,$G25)+MIN(2,$H25)+IF($I25="Ya",2,0))</f>
        <v/>
      </c>
      <c r="Q25" s="12" t="str">
        <f>IF($A25="","",IF($P25&gt;=Parameter!$A$20,Parameter!$B$20,IF($P25&gt;=Parameter!$A$19,Parameter!$B$19,Parameter!$B$18)))</f>
        <v/>
      </c>
      <c r="R25" s="19" t="str">
        <f>IF(OR($A25="",$K25=""),"",$K25+INDEX(Parameter!$E$4:$E$7,MATCH($Q25,Parameter!$A$4:$A$7,0))/24)</f>
        <v/>
      </c>
      <c r="S25" s="19" t="str">
        <f t="shared" si="0"/>
        <v/>
      </c>
      <c r="T25" s="12" t="str">
        <f t="shared" si="1"/>
        <v/>
      </c>
      <c r="U25" s="12" t="str">
        <f t="shared" si="2"/>
        <v/>
      </c>
      <c r="V25" s="12" t="str">
        <f t="shared" si="3"/>
        <v/>
      </c>
    </row>
    <row r="26" spans="1:22" x14ac:dyDescent="0.35">
      <c r="A26" s="16"/>
      <c r="B26" s="17"/>
      <c r="C26" s="16"/>
      <c r="D26" s="16"/>
      <c r="E26" s="16"/>
      <c r="F26" s="18"/>
      <c r="G26" s="16"/>
      <c r="H26" s="16"/>
      <c r="I26" s="16"/>
      <c r="J26" s="17"/>
      <c r="K26" s="17"/>
      <c r="L26" s="16"/>
      <c r="M26" s="16"/>
      <c r="N26" s="17"/>
      <c r="O26" s="16"/>
      <c r="P26" s="12" t="str">
        <f>IF($A26="","",IF($F26&gt;=Parameter!$B$14,3,IF($F26&gt;=Parameter!$B$13,2,IF($F26&gt;=Parameter!$B$12,1,0)))+MIN(3,$G26)+MIN(2,$H26)+IF($I26="Ya",2,0))</f>
        <v/>
      </c>
      <c r="Q26" s="12" t="str">
        <f>IF($A26="","",IF($P26&gt;=Parameter!$A$20,Parameter!$B$20,IF($P26&gt;=Parameter!$A$19,Parameter!$B$19,Parameter!$B$18)))</f>
        <v/>
      </c>
      <c r="R26" s="19" t="str">
        <f>IF(OR($A26="",$K26=""),"",$K26+INDEX(Parameter!$E$4:$E$7,MATCH($Q26,Parameter!$A$4:$A$7,0))/24)</f>
        <v/>
      </c>
      <c r="S26" s="19" t="str">
        <f t="shared" si="0"/>
        <v/>
      </c>
      <c r="T26" s="12" t="str">
        <f t="shared" si="1"/>
        <v/>
      </c>
      <c r="U26" s="12" t="str">
        <f t="shared" si="2"/>
        <v/>
      </c>
      <c r="V26" s="12" t="str">
        <f t="shared" si="3"/>
        <v/>
      </c>
    </row>
    <row r="27" spans="1:22" x14ac:dyDescent="0.35">
      <c r="A27" s="16"/>
      <c r="B27" s="17"/>
      <c r="C27" s="16"/>
      <c r="D27" s="16"/>
      <c r="E27" s="16"/>
      <c r="F27" s="18"/>
      <c r="G27" s="16"/>
      <c r="H27" s="16"/>
      <c r="I27" s="16"/>
      <c r="J27" s="17"/>
      <c r="K27" s="17"/>
      <c r="L27" s="16"/>
      <c r="M27" s="16"/>
      <c r="N27" s="17"/>
      <c r="O27" s="16"/>
      <c r="P27" s="12" t="str">
        <f>IF($A27="","",IF($F27&gt;=Parameter!$B$14,3,IF($F27&gt;=Parameter!$B$13,2,IF($F27&gt;=Parameter!$B$12,1,0)))+MIN(3,$G27)+MIN(2,$H27)+IF($I27="Ya",2,0))</f>
        <v/>
      </c>
      <c r="Q27" s="12" t="str">
        <f>IF($A27="","",IF($P27&gt;=Parameter!$A$20,Parameter!$B$20,IF($P27&gt;=Parameter!$A$19,Parameter!$B$19,Parameter!$B$18)))</f>
        <v/>
      </c>
      <c r="R27" s="19" t="str">
        <f>IF(OR($A27="",$K27=""),"",$K27+INDEX(Parameter!$E$4:$E$7,MATCH($Q27,Parameter!$A$4:$A$7,0))/24)</f>
        <v/>
      </c>
      <c r="S27" s="19" t="str">
        <f t="shared" si="0"/>
        <v/>
      </c>
      <c r="T27" s="12" t="str">
        <f t="shared" si="1"/>
        <v/>
      </c>
      <c r="U27" s="12" t="str">
        <f t="shared" si="2"/>
        <v/>
      </c>
      <c r="V27" s="12" t="str">
        <f t="shared" si="3"/>
        <v/>
      </c>
    </row>
    <row r="28" spans="1:22" x14ac:dyDescent="0.35">
      <c r="A28" s="16"/>
      <c r="B28" s="17"/>
      <c r="C28" s="16"/>
      <c r="D28" s="16"/>
      <c r="E28" s="16"/>
      <c r="F28" s="18"/>
      <c r="G28" s="16"/>
      <c r="H28" s="16"/>
      <c r="I28" s="16"/>
      <c r="J28" s="17"/>
      <c r="K28" s="17"/>
      <c r="L28" s="16"/>
      <c r="M28" s="16"/>
      <c r="N28" s="17"/>
      <c r="O28" s="16"/>
      <c r="P28" s="12" t="str">
        <f>IF($A28="","",IF($F28&gt;=Parameter!$B$14,3,IF($F28&gt;=Parameter!$B$13,2,IF($F28&gt;=Parameter!$B$12,1,0)))+MIN(3,$G28)+MIN(2,$H28)+IF($I28="Ya",2,0))</f>
        <v/>
      </c>
      <c r="Q28" s="12" t="str">
        <f>IF($A28="","",IF($P28&gt;=Parameter!$A$20,Parameter!$B$20,IF($P28&gt;=Parameter!$A$19,Parameter!$B$19,Parameter!$B$18)))</f>
        <v/>
      </c>
      <c r="R28" s="19" t="str">
        <f>IF(OR($A28="",$K28=""),"",$K28+INDEX(Parameter!$E$4:$E$7,MATCH($Q28,Parameter!$A$4:$A$7,0))/24)</f>
        <v/>
      </c>
      <c r="S28" s="19" t="str">
        <f t="shared" si="0"/>
        <v/>
      </c>
      <c r="T28" s="12" t="str">
        <f t="shared" si="1"/>
        <v/>
      </c>
      <c r="U28" s="12" t="str">
        <f t="shared" si="2"/>
        <v/>
      </c>
      <c r="V28" s="12" t="str">
        <f t="shared" si="3"/>
        <v/>
      </c>
    </row>
    <row r="29" spans="1:22" x14ac:dyDescent="0.35">
      <c r="A29" s="16"/>
      <c r="B29" s="17"/>
      <c r="C29" s="16"/>
      <c r="D29" s="16"/>
      <c r="E29" s="16"/>
      <c r="F29" s="18"/>
      <c r="G29" s="16"/>
      <c r="H29" s="16"/>
      <c r="I29" s="16"/>
      <c r="J29" s="17"/>
      <c r="K29" s="17"/>
      <c r="L29" s="16"/>
      <c r="M29" s="16"/>
      <c r="N29" s="17"/>
      <c r="O29" s="16"/>
      <c r="P29" s="12" t="str">
        <f>IF($A29="","",IF($F29&gt;=Parameter!$B$14,3,IF($F29&gt;=Parameter!$B$13,2,IF($F29&gt;=Parameter!$B$12,1,0)))+MIN(3,$G29)+MIN(2,$H29)+IF($I29="Ya",2,0))</f>
        <v/>
      </c>
      <c r="Q29" s="12" t="str">
        <f>IF($A29="","",IF($P29&gt;=Parameter!$A$20,Parameter!$B$20,IF($P29&gt;=Parameter!$A$19,Parameter!$B$19,Parameter!$B$18)))</f>
        <v/>
      </c>
      <c r="R29" s="19" t="str">
        <f>IF(OR($A29="",$K29=""),"",$K29+INDEX(Parameter!$E$4:$E$7,MATCH($Q29,Parameter!$A$4:$A$7,0))/24)</f>
        <v/>
      </c>
      <c r="S29" s="19" t="str">
        <f t="shared" si="0"/>
        <v/>
      </c>
      <c r="T29" s="12" t="str">
        <f t="shared" si="1"/>
        <v/>
      </c>
      <c r="U29" s="12" t="str">
        <f t="shared" si="2"/>
        <v/>
      </c>
      <c r="V29" s="12" t="str">
        <f t="shared" si="3"/>
        <v/>
      </c>
    </row>
    <row r="30" spans="1:22" x14ac:dyDescent="0.35">
      <c r="A30" s="16"/>
      <c r="B30" s="17"/>
      <c r="C30" s="16"/>
      <c r="D30" s="16"/>
      <c r="E30" s="16"/>
      <c r="F30" s="18"/>
      <c r="G30" s="16"/>
      <c r="H30" s="16"/>
      <c r="I30" s="16"/>
      <c r="J30" s="17"/>
      <c r="K30" s="17"/>
      <c r="L30" s="16"/>
      <c r="M30" s="16"/>
      <c r="N30" s="17"/>
      <c r="O30" s="16"/>
      <c r="P30" s="12" t="str">
        <f>IF($A30="","",IF($F30&gt;=Parameter!$B$14,3,IF($F30&gt;=Parameter!$B$13,2,IF($F30&gt;=Parameter!$B$12,1,0)))+MIN(3,$G30)+MIN(2,$H30)+IF($I30="Ya",2,0))</f>
        <v/>
      </c>
      <c r="Q30" s="12" t="str">
        <f>IF($A30="","",IF($P30&gt;=Parameter!$A$20,Parameter!$B$20,IF($P30&gt;=Parameter!$A$19,Parameter!$B$19,Parameter!$B$18)))</f>
        <v/>
      </c>
      <c r="R30" s="19" t="str">
        <f>IF(OR($A30="",$K30=""),"",$K30+INDEX(Parameter!$E$4:$E$7,MATCH($Q30,Parameter!$A$4:$A$7,0))/24)</f>
        <v/>
      </c>
      <c r="S30" s="19" t="str">
        <f t="shared" si="0"/>
        <v/>
      </c>
      <c r="T30" s="12" t="str">
        <f t="shared" si="1"/>
        <v/>
      </c>
      <c r="U30" s="12" t="str">
        <f t="shared" si="2"/>
        <v/>
      </c>
      <c r="V30" s="12" t="str">
        <f t="shared" si="3"/>
        <v/>
      </c>
    </row>
    <row r="31" spans="1:22" x14ac:dyDescent="0.35">
      <c r="A31" s="16"/>
      <c r="B31" s="17"/>
      <c r="C31" s="16"/>
      <c r="D31" s="16"/>
      <c r="E31" s="16"/>
      <c r="F31" s="18"/>
      <c r="G31" s="16"/>
      <c r="H31" s="16"/>
      <c r="I31" s="16"/>
      <c r="J31" s="17"/>
      <c r="K31" s="17"/>
      <c r="L31" s="16"/>
      <c r="M31" s="16"/>
      <c r="N31" s="17"/>
      <c r="O31" s="16"/>
      <c r="P31" s="12" t="str">
        <f>IF($A31="","",IF($F31&gt;=Parameter!$B$14,3,IF($F31&gt;=Parameter!$B$13,2,IF($F31&gt;=Parameter!$B$12,1,0)))+MIN(3,$G31)+MIN(2,$H31)+IF($I31="Ya",2,0))</f>
        <v/>
      </c>
      <c r="Q31" s="12" t="str">
        <f>IF($A31="","",IF($P31&gt;=Parameter!$A$20,Parameter!$B$20,IF($P31&gt;=Parameter!$A$19,Parameter!$B$19,Parameter!$B$18)))</f>
        <v/>
      </c>
      <c r="R31" s="19" t="str">
        <f>IF(OR($A31="",$K31=""),"",$K31+INDEX(Parameter!$E$4:$E$7,MATCH($Q31,Parameter!$A$4:$A$7,0))/24)</f>
        <v/>
      </c>
      <c r="S31" s="19" t="str">
        <f t="shared" si="0"/>
        <v/>
      </c>
      <c r="T31" s="12" t="str">
        <f t="shared" si="1"/>
        <v/>
      </c>
      <c r="U31" s="12" t="str">
        <f t="shared" si="2"/>
        <v/>
      </c>
      <c r="V31" s="12" t="str">
        <f t="shared" si="3"/>
        <v/>
      </c>
    </row>
    <row r="32" spans="1:22" x14ac:dyDescent="0.35">
      <c r="A32" s="16"/>
      <c r="B32" s="17"/>
      <c r="C32" s="16"/>
      <c r="D32" s="16"/>
      <c r="E32" s="16"/>
      <c r="F32" s="18"/>
      <c r="G32" s="16"/>
      <c r="H32" s="16"/>
      <c r="I32" s="16"/>
      <c r="J32" s="17"/>
      <c r="K32" s="17"/>
      <c r="L32" s="16"/>
      <c r="M32" s="16"/>
      <c r="N32" s="17"/>
      <c r="O32" s="16"/>
      <c r="P32" s="12" t="str">
        <f>IF($A32="","",IF($F32&gt;=Parameter!$B$14,3,IF($F32&gt;=Parameter!$B$13,2,IF($F32&gt;=Parameter!$B$12,1,0)))+MIN(3,$G32)+MIN(2,$H32)+IF($I32="Ya",2,0))</f>
        <v/>
      </c>
      <c r="Q32" s="12" t="str">
        <f>IF($A32="","",IF($P32&gt;=Parameter!$A$20,Parameter!$B$20,IF($P32&gt;=Parameter!$A$19,Parameter!$B$19,Parameter!$B$18)))</f>
        <v/>
      </c>
      <c r="R32" s="19" t="str">
        <f>IF(OR($A32="",$K32=""),"",$K32+INDEX(Parameter!$E$4:$E$7,MATCH($Q32,Parameter!$A$4:$A$7,0))/24)</f>
        <v/>
      </c>
      <c r="S32" s="19" t="str">
        <f t="shared" si="0"/>
        <v/>
      </c>
      <c r="T32" s="12" t="str">
        <f t="shared" si="1"/>
        <v/>
      </c>
      <c r="U32" s="12" t="str">
        <f t="shared" si="2"/>
        <v/>
      </c>
      <c r="V32" s="12" t="str">
        <f t="shared" si="3"/>
        <v/>
      </c>
    </row>
    <row r="33" spans="1:22" x14ac:dyDescent="0.35">
      <c r="A33" s="16"/>
      <c r="B33" s="17"/>
      <c r="C33" s="16"/>
      <c r="D33" s="16"/>
      <c r="E33" s="16"/>
      <c r="F33" s="18"/>
      <c r="G33" s="16"/>
      <c r="H33" s="16"/>
      <c r="I33" s="16"/>
      <c r="J33" s="17"/>
      <c r="K33" s="17"/>
      <c r="L33" s="16"/>
      <c r="M33" s="16"/>
      <c r="N33" s="17"/>
      <c r="O33" s="16"/>
      <c r="P33" s="12" t="str">
        <f>IF($A33="","",IF($F33&gt;=Parameter!$B$14,3,IF($F33&gt;=Parameter!$B$13,2,IF($F33&gt;=Parameter!$B$12,1,0)))+MIN(3,$G33)+MIN(2,$H33)+IF($I33="Ya",2,0))</f>
        <v/>
      </c>
      <c r="Q33" s="12" t="str">
        <f>IF($A33="","",IF($P33&gt;=Parameter!$A$20,Parameter!$B$20,IF($P33&gt;=Parameter!$A$19,Parameter!$B$19,Parameter!$B$18)))</f>
        <v/>
      </c>
      <c r="R33" s="19" t="str">
        <f>IF(OR($A33="",$K33=""),"",$K33+INDEX(Parameter!$E$4:$E$7,MATCH($Q33,Parameter!$A$4:$A$7,0))/24)</f>
        <v/>
      </c>
      <c r="S33" s="19" t="str">
        <f t="shared" si="0"/>
        <v/>
      </c>
      <c r="T33" s="12" t="str">
        <f t="shared" si="1"/>
        <v/>
      </c>
      <c r="U33" s="12" t="str">
        <f t="shared" si="2"/>
        <v/>
      </c>
      <c r="V33" s="12" t="str">
        <f t="shared" si="3"/>
        <v/>
      </c>
    </row>
    <row r="34" spans="1:22" x14ac:dyDescent="0.35">
      <c r="A34" s="16"/>
      <c r="B34" s="17"/>
      <c r="C34" s="16"/>
      <c r="D34" s="16"/>
      <c r="E34" s="16"/>
      <c r="F34" s="18"/>
      <c r="G34" s="16"/>
      <c r="H34" s="16"/>
      <c r="I34" s="16"/>
      <c r="J34" s="17"/>
      <c r="K34" s="17"/>
      <c r="L34" s="16"/>
      <c r="M34" s="16"/>
      <c r="N34" s="17"/>
      <c r="O34" s="16"/>
      <c r="P34" s="12" t="str">
        <f>IF($A34="","",IF($F34&gt;=Parameter!$B$14,3,IF($F34&gt;=Parameter!$B$13,2,IF($F34&gt;=Parameter!$B$12,1,0)))+MIN(3,$G34)+MIN(2,$H34)+IF($I34="Ya",2,0))</f>
        <v/>
      </c>
      <c r="Q34" s="12" t="str">
        <f>IF($A34="","",IF($P34&gt;=Parameter!$A$20,Parameter!$B$20,IF($P34&gt;=Parameter!$A$19,Parameter!$B$19,Parameter!$B$18)))</f>
        <v/>
      </c>
      <c r="R34" s="19" t="str">
        <f>IF(OR($A34="",$K34=""),"",$K34+INDEX(Parameter!$E$4:$E$7,MATCH($Q34,Parameter!$A$4:$A$7,0))/24)</f>
        <v/>
      </c>
      <c r="S34" s="19" t="str">
        <f t="shared" si="0"/>
        <v/>
      </c>
      <c r="T34" s="12" t="str">
        <f t="shared" si="1"/>
        <v/>
      </c>
      <c r="U34" s="12" t="str">
        <f t="shared" si="2"/>
        <v/>
      </c>
      <c r="V34" s="12" t="str">
        <f t="shared" si="3"/>
        <v/>
      </c>
    </row>
    <row r="35" spans="1:22" x14ac:dyDescent="0.35">
      <c r="A35" s="16"/>
      <c r="B35" s="17"/>
      <c r="C35" s="16"/>
      <c r="D35" s="16"/>
      <c r="E35" s="16"/>
      <c r="F35" s="18"/>
      <c r="G35" s="16"/>
      <c r="H35" s="16"/>
      <c r="I35" s="16"/>
      <c r="J35" s="17"/>
      <c r="K35" s="17"/>
      <c r="L35" s="16"/>
      <c r="M35" s="16"/>
      <c r="N35" s="17"/>
      <c r="O35" s="16"/>
      <c r="P35" s="12" t="str">
        <f>IF($A35="","",IF($F35&gt;=Parameter!$B$14,3,IF($F35&gt;=Parameter!$B$13,2,IF($F35&gt;=Parameter!$B$12,1,0)))+MIN(3,$G35)+MIN(2,$H35)+IF($I35="Ya",2,0))</f>
        <v/>
      </c>
      <c r="Q35" s="12" t="str">
        <f>IF($A35="","",IF($P35&gt;=Parameter!$A$20,Parameter!$B$20,IF($P35&gt;=Parameter!$A$19,Parameter!$B$19,Parameter!$B$18)))</f>
        <v/>
      </c>
      <c r="R35" s="19" t="str">
        <f>IF(OR($A35="",$K35=""),"",$K35+INDEX(Parameter!$E$4:$E$7,MATCH($Q35,Parameter!$A$4:$A$7,0))/24)</f>
        <v/>
      </c>
      <c r="S35" s="19" t="str">
        <f t="shared" si="0"/>
        <v/>
      </c>
      <c r="T35" s="12" t="str">
        <f t="shared" si="1"/>
        <v/>
      </c>
      <c r="U35" s="12" t="str">
        <f t="shared" si="2"/>
        <v/>
      </c>
      <c r="V35" s="12" t="str">
        <f t="shared" si="3"/>
        <v/>
      </c>
    </row>
    <row r="36" spans="1:22" x14ac:dyDescent="0.35">
      <c r="A36" s="16"/>
      <c r="B36" s="17"/>
      <c r="C36" s="16"/>
      <c r="D36" s="16"/>
      <c r="E36" s="16"/>
      <c r="F36" s="18"/>
      <c r="G36" s="16"/>
      <c r="H36" s="16"/>
      <c r="I36" s="16"/>
      <c r="J36" s="17"/>
      <c r="K36" s="17"/>
      <c r="L36" s="16"/>
      <c r="M36" s="16"/>
      <c r="N36" s="17"/>
      <c r="O36" s="16"/>
      <c r="P36" s="12" t="str">
        <f>IF($A36="","",IF($F36&gt;=Parameter!$B$14,3,IF($F36&gt;=Parameter!$B$13,2,IF($F36&gt;=Parameter!$B$12,1,0)))+MIN(3,$G36)+MIN(2,$H36)+IF($I36="Ya",2,0))</f>
        <v/>
      </c>
      <c r="Q36" s="12" t="str">
        <f>IF($A36="","",IF($P36&gt;=Parameter!$A$20,Parameter!$B$20,IF($P36&gt;=Parameter!$A$19,Parameter!$B$19,Parameter!$B$18)))</f>
        <v/>
      </c>
      <c r="R36" s="19" t="str">
        <f>IF(OR($A36="",$K36=""),"",$K36+INDEX(Parameter!$E$4:$E$7,MATCH($Q36,Parameter!$A$4:$A$7,0))/24)</f>
        <v/>
      </c>
      <c r="S36" s="19" t="str">
        <f t="shared" si="0"/>
        <v/>
      </c>
      <c r="T36" s="12" t="str">
        <f t="shared" si="1"/>
        <v/>
      </c>
      <c r="U36" s="12" t="str">
        <f t="shared" si="2"/>
        <v/>
      </c>
      <c r="V36" s="12" t="str">
        <f t="shared" si="3"/>
        <v/>
      </c>
    </row>
    <row r="37" spans="1:22" x14ac:dyDescent="0.35">
      <c r="A37" s="16"/>
      <c r="B37" s="17"/>
      <c r="C37" s="16"/>
      <c r="D37" s="16"/>
      <c r="E37" s="16"/>
      <c r="F37" s="18"/>
      <c r="G37" s="16"/>
      <c r="H37" s="16"/>
      <c r="I37" s="16"/>
      <c r="J37" s="17"/>
      <c r="K37" s="17"/>
      <c r="L37" s="16"/>
      <c r="M37" s="16"/>
      <c r="N37" s="17"/>
      <c r="O37" s="16"/>
      <c r="P37" s="12" t="str">
        <f>IF($A37="","",IF($F37&gt;=Parameter!$B$14,3,IF($F37&gt;=Parameter!$B$13,2,IF($F37&gt;=Parameter!$B$12,1,0)))+MIN(3,$G37)+MIN(2,$H37)+IF($I37="Ya",2,0))</f>
        <v/>
      </c>
      <c r="Q37" s="12" t="str">
        <f>IF($A37="","",IF($P37&gt;=Parameter!$A$20,Parameter!$B$20,IF($P37&gt;=Parameter!$A$19,Parameter!$B$19,Parameter!$B$18)))</f>
        <v/>
      </c>
      <c r="R37" s="19" t="str">
        <f>IF(OR($A37="",$K37=""),"",$K37+INDEX(Parameter!$E$4:$E$7,MATCH($Q37,Parameter!$A$4:$A$7,0))/24)</f>
        <v/>
      </c>
      <c r="S37" s="19" t="str">
        <f t="shared" ref="S37:S68" si="4">IF($J37="","",$J37+1)</f>
        <v/>
      </c>
      <c r="T37" s="12" t="str">
        <f t="shared" ref="T37:T68" si="5">IF(OR($R37="",$S37=""),"",IF($R37&lt;=$S37,"Aman","Kirim update atau template sebelum "&amp;TEXT($S37,"dd/mm hh:mm")))</f>
        <v/>
      </c>
      <c r="U37" s="12" t="str">
        <f t="shared" ref="U37:U68" si="6">IF(OR($N37="",$R37=""),"",IF($N37&lt;=$R37,"Ya","Tidak"))</f>
        <v/>
      </c>
      <c r="V37" s="12" t="str">
        <f t="shared" ref="V37:V68" si="7">IF(OR($N37="",$K37=""),"",ROUND(($N37-$K37)*24,1))</f>
        <v/>
      </c>
    </row>
    <row r="38" spans="1:22" x14ac:dyDescent="0.35">
      <c r="A38" s="16"/>
      <c r="B38" s="17"/>
      <c r="C38" s="16"/>
      <c r="D38" s="16"/>
      <c r="E38" s="16"/>
      <c r="F38" s="18"/>
      <c r="G38" s="16"/>
      <c r="H38" s="16"/>
      <c r="I38" s="16"/>
      <c r="J38" s="17"/>
      <c r="K38" s="17"/>
      <c r="L38" s="16"/>
      <c r="M38" s="16"/>
      <c r="N38" s="17"/>
      <c r="O38" s="16"/>
      <c r="P38" s="12" t="str">
        <f>IF($A38="","",IF($F38&gt;=Parameter!$B$14,3,IF($F38&gt;=Parameter!$B$13,2,IF($F38&gt;=Parameter!$B$12,1,0)))+MIN(3,$G38)+MIN(2,$H38)+IF($I38="Ya",2,0))</f>
        <v/>
      </c>
      <c r="Q38" s="12" t="str">
        <f>IF($A38="","",IF($P38&gt;=Parameter!$A$20,Parameter!$B$20,IF($P38&gt;=Parameter!$A$19,Parameter!$B$19,Parameter!$B$18)))</f>
        <v/>
      </c>
      <c r="R38" s="19" t="str">
        <f>IF(OR($A38="",$K38=""),"",$K38+INDEX(Parameter!$E$4:$E$7,MATCH($Q38,Parameter!$A$4:$A$7,0))/24)</f>
        <v/>
      </c>
      <c r="S38" s="19" t="str">
        <f t="shared" si="4"/>
        <v/>
      </c>
      <c r="T38" s="12" t="str">
        <f t="shared" si="5"/>
        <v/>
      </c>
      <c r="U38" s="12" t="str">
        <f t="shared" si="6"/>
        <v/>
      </c>
      <c r="V38" s="12" t="str">
        <f t="shared" si="7"/>
        <v/>
      </c>
    </row>
    <row r="39" spans="1:22" x14ac:dyDescent="0.35">
      <c r="A39" s="16"/>
      <c r="B39" s="17"/>
      <c r="C39" s="16"/>
      <c r="D39" s="16"/>
      <c r="E39" s="16"/>
      <c r="F39" s="18"/>
      <c r="G39" s="16"/>
      <c r="H39" s="16"/>
      <c r="I39" s="16"/>
      <c r="J39" s="17"/>
      <c r="K39" s="17"/>
      <c r="L39" s="16"/>
      <c r="M39" s="16"/>
      <c r="N39" s="17"/>
      <c r="O39" s="16"/>
      <c r="P39" s="12" t="str">
        <f>IF($A39="","",IF($F39&gt;=Parameter!$B$14,3,IF($F39&gt;=Parameter!$B$13,2,IF($F39&gt;=Parameter!$B$12,1,0)))+MIN(3,$G39)+MIN(2,$H39)+IF($I39="Ya",2,0))</f>
        <v/>
      </c>
      <c r="Q39" s="12" t="str">
        <f>IF($A39="","",IF($P39&gt;=Parameter!$A$20,Parameter!$B$20,IF($P39&gt;=Parameter!$A$19,Parameter!$B$19,Parameter!$B$18)))</f>
        <v/>
      </c>
      <c r="R39" s="19" t="str">
        <f>IF(OR($A39="",$K39=""),"",$K39+INDEX(Parameter!$E$4:$E$7,MATCH($Q39,Parameter!$A$4:$A$7,0))/24)</f>
        <v/>
      </c>
      <c r="S39" s="19" t="str">
        <f t="shared" si="4"/>
        <v/>
      </c>
      <c r="T39" s="12" t="str">
        <f t="shared" si="5"/>
        <v/>
      </c>
      <c r="U39" s="12" t="str">
        <f t="shared" si="6"/>
        <v/>
      </c>
      <c r="V39" s="12" t="str">
        <f t="shared" si="7"/>
        <v/>
      </c>
    </row>
    <row r="40" spans="1:22" x14ac:dyDescent="0.35">
      <c r="A40" s="16"/>
      <c r="B40" s="17"/>
      <c r="C40" s="16"/>
      <c r="D40" s="16"/>
      <c r="E40" s="16"/>
      <c r="F40" s="18"/>
      <c r="G40" s="16"/>
      <c r="H40" s="16"/>
      <c r="I40" s="16"/>
      <c r="J40" s="17"/>
      <c r="K40" s="17"/>
      <c r="L40" s="16"/>
      <c r="M40" s="16"/>
      <c r="N40" s="17"/>
      <c r="O40" s="16"/>
      <c r="P40" s="12" t="str">
        <f>IF($A40="","",IF($F40&gt;=Parameter!$B$14,3,IF($F40&gt;=Parameter!$B$13,2,IF($F40&gt;=Parameter!$B$12,1,0)))+MIN(3,$G40)+MIN(2,$H40)+IF($I40="Ya",2,0))</f>
        <v/>
      </c>
      <c r="Q40" s="12" t="str">
        <f>IF($A40="","",IF($P40&gt;=Parameter!$A$20,Parameter!$B$20,IF($P40&gt;=Parameter!$A$19,Parameter!$B$19,Parameter!$B$18)))</f>
        <v/>
      </c>
      <c r="R40" s="19" t="str">
        <f>IF(OR($A40="",$K40=""),"",$K40+INDEX(Parameter!$E$4:$E$7,MATCH($Q40,Parameter!$A$4:$A$7,0))/24)</f>
        <v/>
      </c>
      <c r="S40" s="19" t="str">
        <f t="shared" si="4"/>
        <v/>
      </c>
      <c r="T40" s="12" t="str">
        <f t="shared" si="5"/>
        <v/>
      </c>
      <c r="U40" s="12" t="str">
        <f t="shared" si="6"/>
        <v/>
      </c>
      <c r="V40" s="12" t="str">
        <f t="shared" si="7"/>
        <v/>
      </c>
    </row>
    <row r="41" spans="1:22" x14ac:dyDescent="0.35">
      <c r="A41" s="16"/>
      <c r="B41" s="17"/>
      <c r="C41" s="16"/>
      <c r="D41" s="16"/>
      <c r="E41" s="16"/>
      <c r="F41" s="18"/>
      <c r="G41" s="16"/>
      <c r="H41" s="16"/>
      <c r="I41" s="16"/>
      <c r="J41" s="17"/>
      <c r="K41" s="17"/>
      <c r="L41" s="16"/>
      <c r="M41" s="16"/>
      <c r="N41" s="17"/>
      <c r="O41" s="16"/>
      <c r="P41" s="12" t="str">
        <f>IF($A41="","",IF($F41&gt;=Parameter!$B$14,3,IF($F41&gt;=Parameter!$B$13,2,IF($F41&gt;=Parameter!$B$12,1,0)))+MIN(3,$G41)+MIN(2,$H41)+IF($I41="Ya",2,0))</f>
        <v/>
      </c>
      <c r="Q41" s="12" t="str">
        <f>IF($A41="","",IF($P41&gt;=Parameter!$A$20,Parameter!$B$20,IF($P41&gt;=Parameter!$A$19,Parameter!$B$19,Parameter!$B$18)))</f>
        <v/>
      </c>
      <c r="R41" s="19" t="str">
        <f>IF(OR($A41="",$K41=""),"",$K41+INDEX(Parameter!$E$4:$E$7,MATCH($Q41,Parameter!$A$4:$A$7,0))/24)</f>
        <v/>
      </c>
      <c r="S41" s="19" t="str">
        <f t="shared" si="4"/>
        <v/>
      </c>
      <c r="T41" s="12" t="str">
        <f t="shared" si="5"/>
        <v/>
      </c>
      <c r="U41" s="12" t="str">
        <f t="shared" si="6"/>
        <v/>
      </c>
      <c r="V41" s="12" t="str">
        <f t="shared" si="7"/>
        <v/>
      </c>
    </row>
    <row r="42" spans="1:22" x14ac:dyDescent="0.35">
      <c r="A42" s="16"/>
      <c r="B42" s="17"/>
      <c r="C42" s="16"/>
      <c r="D42" s="16"/>
      <c r="E42" s="16"/>
      <c r="F42" s="18"/>
      <c r="G42" s="16"/>
      <c r="H42" s="16"/>
      <c r="I42" s="16"/>
      <c r="J42" s="17"/>
      <c r="K42" s="17"/>
      <c r="L42" s="16"/>
      <c r="M42" s="16"/>
      <c r="N42" s="17"/>
      <c r="O42" s="16"/>
      <c r="P42" s="12" t="str">
        <f>IF($A42="","",IF($F42&gt;=Parameter!$B$14,3,IF($F42&gt;=Parameter!$B$13,2,IF($F42&gt;=Parameter!$B$12,1,0)))+MIN(3,$G42)+MIN(2,$H42)+IF($I42="Ya",2,0))</f>
        <v/>
      </c>
      <c r="Q42" s="12" t="str">
        <f>IF($A42="","",IF($P42&gt;=Parameter!$A$20,Parameter!$B$20,IF($P42&gt;=Parameter!$A$19,Parameter!$B$19,Parameter!$B$18)))</f>
        <v/>
      </c>
      <c r="R42" s="19" t="str">
        <f>IF(OR($A42="",$K42=""),"",$K42+INDEX(Parameter!$E$4:$E$7,MATCH($Q42,Parameter!$A$4:$A$7,0))/24)</f>
        <v/>
      </c>
      <c r="S42" s="19" t="str">
        <f t="shared" si="4"/>
        <v/>
      </c>
      <c r="T42" s="12" t="str">
        <f t="shared" si="5"/>
        <v/>
      </c>
      <c r="U42" s="12" t="str">
        <f t="shared" si="6"/>
        <v/>
      </c>
      <c r="V42" s="12" t="str">
        <f t="shared" si="7"/>
        <v/>
      </c>
    </row>
    <row r="43" spans="1:22" x14ac:dyDescent="0.35">
      <c r="A43" s="16"/>
      <c r="B43" s="17"/>
      <c r="C43" s="16"/>
      <c r="D43" s="16"/>
      <c r="E43" s="16"/>
      <c r="F43" s="18"/>
      <c r="G43" s="16"/>
      <c r="H43" s="16"/>
      <c r="I43" s="16"/>
      <c r="J43" s="17"/>
      <c r="K43" s="17"/>
      <c r="L43" s="16"/>
      <c r="M43" s="16"/>
      <c r="N43" s="17"/>
      <c r="O43" s="16"/>
      <c r="P43" s="12" t="str">
        <f>IF($A43="","",IF($F43&gt;=Parameter!$B$14,3,IF($F43&gt;=Parameter!$B$13,2,IF($F43&gt;=Parameter!$B$12,1,0)))+MIN(3,$G43)+MIN(2,$H43)+IF($I43="Ya",2,0))</f>
        <v/>
      </c>
      <c r="Q43" s="12" t="str">
        <f>IF($A43="","",IF($P43&gt;=Parameter!$A$20,Parameter!$B$20,IF($P43&gt;=Parameter!$A$19,Parameter!$B$19,Parameter!$B$18)))</f>
        <v/>
      </c>
      <c r="R43" s="19" t="str">
        <f>IF(OR($A43="",$K43=""),"",$K43+INDEX(Parameter!$E$4:$E$7,MATCH($Q43,Parameter!$A$4:$A$7,0))/24)</f>
        <v/>
      </c>
      <c r="S43" s="19" t="str">
        <f t="shared" si="4"/>
        <v/>
      </c>
      <c r="T43" s="12" t="str">
        <f t="shared" si="5"/>
        <v/>
      </c>
      <c r="U43" s="12" t="str">
        <f t="shared" si="6"/>
        <v/>
      </c>
      <c r="V43" s="12" t="str">
        <f t="shared" si="7"/>
        <v/>
      </c>
    </row>
    <row r="44" spans="1:22" x14ac:dyDescent="0.35">
      <c r="A44" s="16"/>
      <c r="B44" s="17"/>
      <c r="C44" s="16"/>
      <c r="D44" s="16"/>
      <c r="E44" s="16"/>
      <c r="F44" s="18"/>
      <c r="G44" s="16"/>
      <c r="H44" s="16"/>
      <c r="I44" s="16"/>
      <c r="J44" s="17"/>
      <c r="K44" s="17"/>
      <c r="L44" s="16"/>
      <c r="M44" s="16"/>
      <c r="N44" s="17"/>
      <c r="O44" s="16"/>
      <c r="P44" s="12" t="str">
        <f>IF($A44="","",IF($F44&gt;=Parameter!$B$14,3,IF($F44&gt;=Parameter!$B$13,2,IF($F44&gt;=Parameter!$B$12,1,0)))+MIN(3,$G44)+MIN(2,$H44)+IF($I44="Ya",2,0))</f>
        <v/>
      </c>
      <c r="Q44" s="12" t="str">
        <f>IF($A44="","",IF($P44&gt;=Parameter!$A$20,Parameter!$B$20,IF($P44&gt;=Parameter!$A$19,Parameter!$B$19,Parameter!$B$18)))</f>
        <v/>
      </c>
      <c r="R44" s="19" t="str">
        <f>IF(OR($A44="",$K44=""),"",$K44+INDEX(Parameter!$E$4:$E$7,MATCH($Q44,Parameter!$A$4:$A$7,0))/24)</f>
        <v/>
      </c>
      <c r="S44" s="19" t="str">
        <f t="shared" si="4"/>
        <v/>
      </c>
      <c r="T44" s="12" t="str">
        <f t="shared" si="5"/>
        <v/>
      </c>
      <c r="U44" s="12" t="str">
        <f t="shared" si="6"/>
        <v/>
      </c>
      <c r="V44" s="12" t="str">
        <f t="shared" si="7"/>
        <v/>
      </c>
    </row>
    <row r="45" spans="1:22" x14ac:dyDescent="0.35">
      <c r="A45" s="16"/>
      <c r="B45" s="17"/>
      <c r="C45" s="16"/>
      <c r="D45" s="16"/>
      <c r="E45" s="16"/>
      <c r="F45" s="18"/>
      <c r="G45" s="16"/>
      <c r="H45" s="16"/>
      <c r="I45" s="16"/>
      <c r="J45" s="17"/>
      <c r="K45" s="17"/>
      <c r="L45" s="16"/>
      <c r="M45" s="16"/>
      <c r="N45" s="17"/>
      <c r="O45" s="16"/>
      <c r="P45" s="12" t="str">
        <f>IF($A45="","",IF($F45&gt;=Parameter!$B$14,3,IF($F45&gt;=Parameter!$B$13,2,IF($F45&gt;=Parameter!$B$12,1,0)))+MIN(3,$G45)+MIN(2,$H45)+IF($I45="Ya",2,0))</f>
        <v/>
      </c>
      <c r="Q45" s="12" t="str">
        <f>IF($A45="","",IF($P45&gt;=Parameter!$A$20,Parameter!$B$20,IF($P45&gt;=Parameter!$A$19,Parameter!$B$19,Parameter!$B$18)))</f>
        <v/>
      </c>
      <c r="R45" s="19" t="str">
        <f>IF(OR($A45="",$K45=""),"",$K45+INDEX(Parameter!$E$4:$E$7,MATCH($Q45,Parameter!$A$4:$A$7,0))/24)</f>
        <v/>
      </c>
      <c r="S45" s="19" t="str">
        <f t="shared" si="4"/>
        <v/>
      </c>
      <c r="T45" s="12" t="str">
        <f t="shared" si="5"/>
        <v/>
      </c>
      <c r="U45" s="12" t="str">
        <f t="shared" si="6"/>
        <v/>
      </c>
      <c r="V45" s="12" t="str">
        <f t="shared" si="7"/>
        <v/>
      </c>
    </row>
    <row r="46" spans="1:22" x14ac:dyDescent="0.35">
      <c r="A46" s="16"/>
      <c r="B46" s="17"/>
      <c r="C46" s="16"/>
      <c r="D46" s="16"/>
      <c r="E46" s="16"/>
      <c r="F46" s="18"/>
      <c r="G46" s="16"/>
      <c r="H46" s="16"/>
      <c r="I46" s="16"/>
      <c r="J46" s="17"/>
      <c r="K46" s="17"/>
      <c r="L46" s="16"/>
      <c r="M46" s="16"/>
      <c r="N46" s="17"/>
      <c r="O46" s="16"/>
      <c r="P46" s="12" t="str">
        <f>IF($A46="","",IF($F46&gt;=Parameter!$B$14,3,IF($F46&gt;=Parameter!$B$13,2,IF($F46&gt;=Parameter!$B$12,1,0)))+MIN(3,$G46)+MIN(2,$H46)+IF($I46="Ya",2,0))</f>
        <v/>
      </c>
      <c r="Q46" s="12" t="str">
        <f>IF($A46="","",IF($P46&gt;=Parameter!$A$20,Parameter!$B$20,IF($P46&gt;=Parameter!$A$19,Parameter!$B$19,Parameter!$B$18)))</f>
        <v/>
      </c>
      <c r="R46" s="19" t="str">
        <f>IF(OR($A46="",$K46=""),"",$K46+INDEX(Parameter!$E$4:$E$7,MATCH($Q46,Parameter!$A$4:$A$7,0))/24)</f>
        <v/>
      </c>
      <c r="S46" s="19" t="str">
        <f t="shared" si="4"/>
        <v/>
      </c>
      <c r="T46" s="12" t="str">
        <f t="shared" si="5"/>
        <v/>
      </c>
      <c r="U46" s="12" t="str">
        <f t="shared" si="6"/>
        <v/>
      </c>
      <c r="V46" s="12" t="str">
        <f t="shared" si="7"/>
        <v/>
      </c>
    </row>
    <row r="47" spans="1:22" x14ac:dyDescent="0.35">
      <c r="A47" s="16"/>
      <c r="B47" s="17"/>
      <c r="C47" s="16"/>
      <c r="D47" s="16"/>
      <c r="E47" s="16"/>
      <c r="F47" s="18"/>
      <c r="G47" s="16"/>
      <c r="H47" s="16"/>
      <c r="I47" s="16"/>
      <c r="J47" s="17"/>
      <c r="K47" s="17"/>
      <c r="L47" s="16"/>
      <c r="M47" s="16"/>
      <c r="N47" s="17"/>
      <c r="O47" s="16"/>
      <c r="P47" s="12" t="str">
        <f>IF($A47="","",IF($F47&gt;=Parameter!$B$14,3,IF($F47&gt;=Parameter!$B$13,2,IF($F47&gt;=Parameter!$B$12,1,0)))+MIN(3,$G47)+MIN(2,$H47)+IF($I47="Ya",2,0))</f>
        <v/>
      </c>
      <c r="Q47" s="12" t="str">
        <f>IF($A47="","",IF($P47&gt;=Parameter!$A$20,Parameter!$B$20,IF($P47&gt;=Parameter!$A$19,Parameter!$B$19,Parameter!$B$18)))</f>
        <v/>
      </c>
      <c r="R47" s="19" t="str">
        <f>IF(OR($A47="",$K47=""),"",$K47+INDEX(Parameter!$E$4:$E$7,MATCH($Q47,Parameter!$A$4:$A$7,0))/24)</f>
        <v/>
      </c>
      <c r="S47" s="19" t="str">
        <f t="shared" si="4"/>
        <v/>
      </c>
      <c r="T47" s="12" t="str">
        <f t="shared" si="5"/>
        <v/>
      </c>
      <c r="U47" s="12" t="str">
        <f t="shared" si="6"/>
        <v/>
      </c>
      <c r="V47" s="12" t="str">
        <f t="shared" si="7"/>
        <v/>
      </c>
    </row>
    <row r="48" spans="1:22" x14ac:dyDescent="0.35">
      <c r="A48" s="16"/>
      <c r="B48" s="17"/>
      <c r="C48" s="16"/>
      <c r="D48" s="16"/>
      <c r="E48" s="16"/>
      <c r="F48" s="18"/>
      <c r="G48" s="16"/>
      <c r="H48" s="16"/>
      <c r="I48" s="16"/>
      <c r="J48" s="17"/>
      <c r="K48" s="17"/>
      <c r="L48" s="16"/>
      <c r="M48" s="16"/>
      <c r="N48" s="17"/>
      <c r="O48" s="16"/>
      <c r="P48" s="12" t="str">
        <f>IF($A48="","",IF($F48&gt;=Parameter!$B$14,3,IF($F48&gt;=Parameter!$B$13,2,IF($F48&gt;=Parameter!$B$12,1,0)))+MIN(3,$G48)+MIN(2,$H48)+IF($I48="Ya",2,0))</f>
        <v/>
      </c>
      <c r="Q48" s="12" t="str">
        <f>IF($A48="","",IF($P48&gt;=Parameter!$A$20,Parameter!$B$20,IF($P48&gt;=Parameter!$A$19,Parameter!$B$19,Parameter!$B$18)))</f>
        <v/>
      </c>
      <c r="R48" s="19" t="str">
        <f>IF(OR($A48="",$K48=""),"",$K48+INDEX(Parameter!$E$4:$E$7,MATCH($Q48,Parameter!$A$4:$A$7,0))/24)</f>
        <v/>
      </c>
      <c r="S48" s="19" t="str">
        <f t="shared" si="4"/>
        <v/>
      </c>
      <c r="T48" s="12" t="str">
        <f t="shared" si="5"/>
        <v/>
      </c>
      <c r="U48" s="12" t="str">
        <f t="shared" si="6"/>
        <v/>
      </c>
      <c r="V48" s="12" t="str">
        <f t="shared" si="7"/>
        <v/>
      </c>
    </row>
    <row r="49" spans="1:22" x14ac:dyDescent="0.35">
      <c r="A49" s="16"/>
      <c r="B49" s="17"/>
      <c r="C49" s="16"/>
      <c r="D49" s="16"/>
      <c r="E49" s="16"/>
      <c r="F49" s="18"/>
      <c r="G49" s="16"/>
      <c r="H49" s="16"/>
      <c r="I49" s="16"/>
      <c r="J49" s="17"/>
      <c r="K49" s="17"/>
      <c r="L49" s="16"/>
      <c r="M49" s="16"/>
      <c r="N49" s="17"/>
      <c r="O49" s="16"/>
      <c r="P49" s="12" t="str">
        <f>IF($A49="","",IF($F49&gt;=Parameter!$B$14,3,IF($F49&gt;=Parameter!$B$13,2,IF($F49&gt;=Parameter!$B$12,1,0)))+MIN(3,$G49)+MIN(2,$H49)+IF($I49="Ya",2,0))</f>
        <v/>
      </c>
      <c r="Q49" s="12" t="str">
        <f>IF($A49="","",IF($P49&gt;=Parameter!$A$20,Parameter!$B$20,IF($P49&gt;=Parameter!$A$19,Parameter!$B$19,Parameter!$B$18)))</f>
        <v/>
      </c>
      <c r="R49" s="19" t="str">
        <f>IF(OR($A49="",$K49=""),"",$K49+INDEX(Parameter!$E$4:$E$7,MATCH($Q49,Parameter!$A$4:$A$7,0))/24)</f>
        <v/>
      </c>
      <c r="S49" s="19" t="str">
        <f t="shared" si="4"/>
        <v/>
      </c>
      <c r="T49" s="12" t="str">
        <f t="shared" si="5"/>
        <v/>
      </c>
      <c r="U49" s="12" t="str">
        <f t="shared" si="6"/>
        <v/>
      </c>
      <c r="V49" s="12" t="str">
        <f t="shared" si="7"/>
        <v/>
      </c>
    </row>
    <row r="50" spans="1:22" x14ac:dyDescent="0.35">
      <c r="A50" s="16"/>
      <c r="B50" s="17"/>
      <c r="C50" s="16"/>
      <c r="D50" s="16"/>
      <c r="E50" s="16"/>
      <c r="F50" s="18"/>
      <c r="G50" s="16"/>
      <c r="H50" s="16"/>
      <c r="I50" s="16"/>
      <c r="J50" s="17"/>
      <c r="K50" s="17"/>
      <c r="L50" s="16"/>
      <c r="M50" s="16"/>
      <c r="N50" s="17"/>
      <c r="O50" s="16"/>
      <c r="P50" s="12" t="str">
        <f>IF($A50="","",IF($F50&gt;=Parameter!$B$14,3,IF($F50&gt;=Parameter!$B$13,2,IF($F50&gt;=Parameter!$B$12,1,0)))+MIN(3,$G50)+MIN(2,$H50)+IF($I50="Ya",2,0))</f>
        <v/>
      </c>
      <c r="Q50" s="12" t="str">
        <f>IF($A50="","",IF($P50&gt;=Parameter!$A$20,Parameter!$B$20,IF($P50&gt;=Parameter!$A$19,Parameter!$B$19,Parameter!$B$18)))</f>
        <v/>
      </c>
      <c r="R50" s="19" t="str">
        <f>IF(OR($A50="",$K50=""),"",$K50+INDEX(Parameter!$E$4:$E$7,MATCH($Q50,Parameter!$A$4:$A$7,0))/24)</f>
        <v/>
      </c>
      <c r="S50" s="19" t="str">
        <f t="shared" si="4"/>
        <v/>
      </c>
      <c r="T50" s="12" t="str">
        <f t="shared" si="5"/>
        <v/>
      </c>
      <c r="U50" s="12" t="str">
        <f t="shared" si="6"/>
        <v/>
      </c>
      <c r="V50" s="12" t="str">
        <f t="shared" si="7"/>
        <v/>
      </c>
    </row>
    <row r="51" spans="1:22" x14ac:dyDescent="0.35">
      <c r="A51" s="16"/>
      <c r="B51" s="17"/>
      <c r="C51" s="16"/>
      <c r="D51" s="16"/>
      <c r="E51" s="16"/>
      <c r="F51" s="18"/>
      <c r="G51" s="16"/>
      <c r="H51" s="16"/>
      <c r="I51" s="16"/>
      <c r="J51" s="17"/>
      <c r="K51" s="17"/>
      <c r="L51" s="16"/>
      <c r="M51" s="16"/>
      <c r="N51" s="17"/>
      <c r="O51" s="16"/>
      <c r="P51" s="12" t="str">
        <f>IF($A51="","",IF($F51&gt;=Parameter!$B$14,3,IF($F51&gt;=Parameter!$B$13,2,IF($F51&gt;=Parameter!$B$12,1,0)))+MIN(3,$G51)+MIN(2,$H51)+IF($I51="Ya",2,0))</f>
        <v/>
      </c>
      <c r="Q51" s="12" t="str">
        <f>IF($A51="","",IF($P51&gt;=Parameter!$A$20,Parameter!$B$20,IF($P51&gt;=Parameter!$A$19,Parameter!$B$19,Parameter!$B$18)))</f>
        <v/>
      </c>
      <c r="R51" s="19" t="str">
        <f>IF(OR($A51="",$K51=""),"",$K51+INDEX(Parameter!$E$4:$E$7,MATCH($Q51,Parameter!$A$4:$A$7,0))/24)</f>
        <v/>
      </c>
      <c r="S51" s="19" t="str">
        <f t="shared" si="4"/>
        <v/>
      </c>
      <c r="T51" s="12" t="str">
        <f t="shared" si="5"/>
        <v/>
      </c>
      <c r="U51" s="12" t="str">
        <f t="shared" si="6"/>
        <v/>
      </c>
      <c r="V51" s="12" t="str">
        <f t="shared" si="7"/>
        <v/>
      </c>
    </row>
    <row r="52" spans="1:22" x14ac:dyDescent="0.35">
      <c r="A52" s="16"/>
      <c r="B52" s="17"/>
      <c r="C52" s="16"/>
      <c r="D52" s="16"/>
      <c r="E52" s="16"/>
      <c r="F52" s="18"/>
      <c r="G52" s="16"/>
      <c r="H52" s="16"/>
      <c r="I52" s="16"/>
      <c r="J52" s="17"/>
      <c r="K52" s="17"/>
      <c r="L52" s="16"/>
      <c r="M52" s="16"/>
      <c r="N52" s="17"/>
      <c r="O52" s="16"/>
      <c r="P52" s="12" t="str">
        <f>IF($A52="","",IF($F52&gt;=Parameter!$B$14,3,IF($F52&gt;=Parameter!$B$13,2,IF($F52&gt;=Parameter!$B$12,1,0)))+MIN(3,$G52)+MIN(2,$H52)+IF($I52="Ya",2,0))</f>
        <v/>
      </c>
      <c r="Q52" s="12" t="str">
        <f>IF($A52="","",IF($P52&gt;=Parameter!$A$20,Parameter!$B$20,IF($P52&gt;=Parameter!$A$19,Parameter!$B$19,Parameter!$B$18)))</f>
        <v/>
      </c>
      <c r="R52" s="19" t="str">
        <f>IF(OR($A52="",$K52=""),"",$K52+INDEX(Parameter!$E$4:$E$7,MATCH($Q52,Parameter!$A$4:$A$7,0))/24)</f>
        <v/>
      </c>
      <c r="S52" s="19" t="str">
        <f t="shared" si="4"/>
        <v/>
      </c>
      <c r="T52" s="12" t="str">
        <f t="shared" si="5"/>
        <v/>
      </c>
      <c r="U52" s="12" t="str">
        <f t="shared" si="6"/>
        <v/>
      </c>
      <c r="V52" s="12" t="str">
        <f t="shared" si="7"/>
        <v/>
      </c>
    </row>
    <row r="53" spans="1:22" x14ac:dyDescent="0.35">
      <c r="A53" s="16"/>
      <c r="B53" s="17"/>
      <c r="C53" s="16"/>
      <c r="D53" s="16"/>
      <c r="E53" s="16"/>
      <c r="F53" s="18"/>
      <c r="G53" s="16"/>
      <c r="H53" s="16"/>
      <c r="I53" s="16"/>
      <c r="J53" s="17"/>
      <c r="K53" s="17"/>
      <c r="L53" s="16"/>
      <c r="M53" s="16"/>
      <c r="N53" s="17"/>
      <c r="O53" s="16"/>
      <c r="P53" s="12" t="str">
        <f>IF($A53="","",IF($F53&gt;=Parameter!$B$14,3,IF($F53&gt;=Parameter!$B$13,2,IF($F53&gt;=Parameter!$B$12,1,0)))+MIN(3,$G53)+MIN(2,$H53)+IF($I53="Ya",2,0))</f>
        <v/>
      </c>
      <c r="Q53" s="12" t="str">
        <f>IF($A53="","",IF($P53&gt;=Parameter!$A$20,Parameter!$B$20,IF($P53&gt;=Parameter!$A$19,Parameter!$B$19,Parameter!$B$18)))</f>
        <v/>
      </c>
      <c r="R53" s="19" t="str">
        <f>IF(OR($A53="",$K53=""),"",$K53+INDEX(Parameter!$E$4:$E$7,MATCH($Q53,Parameter!$A$4:$A$7,0))/24)</f>
        <v/>
      </c>
      <c r="S53" s="19" t="str">
        <f t="shared" si="4"/>
        <v/>
      </c>
      <c r="T53" s="12" t="str">
        <f t="shared" si="5"/>
        <v/>
      </c>
      <c r="U53" s="12" t="str">
        <f t="shared" si="6"/>
        <v/>
      </c>
      <c r="V53" s="12" t="str">
        <f t="shared" si="7"/>
        <v/>
      </c>
    </row>
    <row r="54" spans="1:22" x14ac:dyDescent="0.35">
      <c r="A54" s="16"/>
      <c r="B54" s="17"/>
      <c r="C54" s="16"/>
      <c r="D54" s="16"/>
      <c r="E54" s="16"/>
      <c r="F54" s="18"/>
      <c r="G54" s="16"/>
      <c r="H54" s="16"/>
      <c r="I54" s="16"/>
      <c r="J54" s="17"/>
      <c r="K54" s="17"/>
      <c r="L54" s="16"/>
      <c r="M54" s="16"/>
      <c r="N54" s="17"/>
      <c r="O54" s="16"/>
      <c r="P54" s="12" t="str">
        <f>IF($A54="","",IF($F54&gt;=Parameter!$B$14,3,IF($F54&gt;=Parameter!$B$13,2,IF($F54&gt;=Parameter!$B$12,1,0)))+MIN(3,$G54)+MIN(2,$H54)+IF($I54="Ya",2,0))</f>
        <v/>
      </c>
      <c r="Q54" s="12" t="str">
        <f>IF($A54="","",IF($P54&gt;=Parameter!$A$20,Parameter!$B$20,IF($P54&gt;=Parameter!$A$19,Parameter!$B$19,Parameter!$B$18)))</f>
        <v/>
      </c>
      <c r="R54" s="19" t="str">
        <f>IF(OR($A54="",$K54=""),"",$K54+INDEX(Parameter!$E$4:$E$7,MATCH($Q54,Parameter!$A$4:$A$7,0))/24)</f>
        <v/>
      </c>
      <c r="S54" s="19" t="str">
        <f t="shared" si="4"/>
        <v/>
      </c>
      <c r="T54" s="12" t="str">
        <f t="shared" si="5"/>
        <v/>
      </c>
      <c r="U54" s="12" t="str">
        <f t="shared" si="6"/>
        <v/>
      </c>
      <c r="V54" s="12" t="str">
        <f t="shared" si="7"/>
        <v/>
      </c>
    </row>
    <row r="55" spans="1:22" x14ac:dyDescent="0.35">
      <c r="A55" s="16"/>
      <c r="B55" s="17"/>
      <c r="C55" s="16"/>
      <c r="D55" s="16"/>
      <c r="E55" s="16"/>
      <c r="F55" s="18"/>
      <c r="G55" s="16"/>
      <c r="H55" s="16"/>
      <c r="I55" s="16"/>
      <c r="J55" s="17"/>
      <c r="K55" s="17"/>
      <c r="L55" s="16"/>
      <c r="M55" s="16"/>
      <c r="N55" s="17"/>
      <c r="O55" s="16"/>
      <c r="P55" s="12" t="str">
        <f>IF($A55="","",IF($F55&gt;=Parameter!$B$14,3,IF($F55&gt;=Parameter!$B$13,2,IF($F55&gt;=Parameter!$B$12,1,0)))+MIN(3,$G55)+MIN(2,$H55)+IF($I55="Ya",2,0))</f>
        <v/>
      </c>
      <c r="Q55" s="12" t="str">
        <f>IF($A55="","",IF($P55&gt;=Parameter!$A$20,Parameter!$B$20,IF($P55&gt;=Parameter!$A$19,Parameter!$B$19,Parameter!$B$18)))</f>
        <v/>
      </c>
      <c r="R55" s="19" t="str">
        <f>IF(OR($A55="",$K55=""),"",$K55+INDEX(Parameter!$E$4:$E$7,MATCH($Q55,Parameter!$A$4:$A$7,0))/24)</f>
        <v/>
      </c>
      <c r="S55" s="19" t="str">
        <f t="shared" si="4"/>
        <v/>
      </c>
      <c r="T55" s="12" t="str">
        <f t="shared" si="5"/>
        <v/>
      </c>
      <c r="U55" s="12" t="str">
        <f t="shared" si="6"/>
        <v/>
      </c>
      <c r="V55" s="12" t="str">
        <f t="shared" si="7"/>
        <v/>
      </c>
    </row>
    <row r="56" spans="1:22" x14ac:dyDescent="0.35">
      <c r="A56" s="16"/>
      <c r="B56" s="17"/>
      <c r="C56" s="16"/>
      <c r="D56" s="16"/>
      <c r="E56" s="16"/>
      <c r="F56" s="18"/>
      <c r="G56" s="16"/>
      <c r="H56" s="16"/>
      <c r="I56" s="16"/>
      <c r="J56" s="17"/>
      <c r="K56" s="17"/>
      <c r="L56" s="16"/>
      <c r="M56" s="16"/>
      <c r="N56" s="17"/>
      <c r="O56" s="16"/>
      <c r="P56" s="12" t="str">
        <f>IF($A56="","",IF($F56&gt;=Parameter!$B$14,3,IF($F56&gt;=Parameter!$B$13,2,IF($F56&gt;=Parameter!$B$12,1,0)))+MIN(3,$G56)+MIN(2,$H56)+IF($I56="Ya",2,0))</f>
        <v/>
      </c>
      <c r="Q56" s="12" t="str">
        <f>IF($A56="","",IF($P56&gt;=Parameter!$A$20,Parameter!$B$20,IF($P56&gt;=Parameter!$A$19,Parameter!$B$19,Parameter!$B$18)))</f>
        <v/>
      </c>
      <c r="R56" s="19" t="str">
        <f>IF(OR($A56="",$K56=""),"",$K56+INDEX(Parameter!$E$4:$E$7,MATCH($Q56,Parameter!$A$4:$A$7,0))/24)</f>
        <v/>
      </c>
      <c r="S56" s="19" t="str">
        <f t="shared" si="4"/>
        <v/>
      </c>
      <c r="T56" s="12" t="str">
        <f t="shared" si="5"/>
        <v/>
      </c>
      <c r="U56" s="12" t="str">
        <f t="shared" si="6"/>
        <v/>
      </c>
      <c r="V56" s="12" t="str">
        <f t="shared" si="7"/>
        <v/>
      </c>
    </row>
    <row r="57" spans="1:22" x14ac:dyDescent="0.35">
      <c r="A57" s="16"/>
      <c r="B57" s="17"/>
      <c r="C57" s="16"/>
      <c r="D57" s="16"/>
      <c r="E57" s="16"/>
      <c r="F57" s="18"/>
      <c r="G57" s="16"/>
      <c r="H57" s="16"/>
      <c r="I57" s="16"/>
      <c r="J57" s="17"/>
      <c r="K57" s="17"/>
      <c r="L57" s="16"/>
      <c r="M57" s="16"/>
      <c r="N57" s="17"/>
      <c r="O57" s="16"/>
      <c r="P57" s="12" t="str">
        <f>IF($A57="","",IF($F57&gt;=Parameter!$B$14,3,IF($F57&gt;=Parameter!$B$13,2,IF($F57&gt;=Parameter!$B$12,1,0)))+MIN(3,$G57)+MIN(2,$H57)+IF($I57="Ya",2,0))</f>
        <v/>
      </c>
      <c r="Q57" s="12" t="str">
        <f>IF($A57="","",IF($P57&gt;=Parameter!$A$20,Parameter!$B$20,IF($P57&gt;=Parameter!$A$19,Parameter!$B$19,Parameter!$B$18)))</f>
        <v/>
      </c>
      <c r="R57" s="19" t="str">
        <f>IF(OR($A57="",$K57=""),"",$K57+INDEX(Parameter!$E$4:$E$7,MATCH($Q57,Parameter!$A$4:$A$7,0))/24)</f>
        <v/>
      </c>
      <c r="S57" s="19" t="str">
        <f t="shared" si="4"/>
        <v/>
      </c>
      <c r="T57" s="12" t="str">
        <f t="shared" si="5"/>
        <v/>
      </c>
      <c r="U57" s="12" t="str">
        <f t="shared" si="6"/>
        <v/>
      </c>
      <c r="V57" s="12" t="str">
        <f t="shared" si="7"/>
        <v/>
      </c>
    </row>
    <row r="58" spans="1:22" x14ac:dyDescent="0.35">
      <c r="A58" s="16"/>
      <c r="B58" s="17"/>
      <c r="C58" s="16"/>
      <c r="D58" s="16"/>
      <c r="E58" s="16"/>
      <c r="F58" s="18"/>
      <c r="G58" s="16"/>
      <c r="H58" s="16"/>
      <c r="I58" s="16"/>
      <c r="J58" s="17"/>
      <c r="K58" s="17"/>
      <c r="L58" s="16"/>
      <c r="M58" s="16"/>
      <c r="N58" s="17"/>
      <c r="O58" s="16"/>
      <c r="P58" s="12" t="str">
        <f>IF($A58="","",IF($F58&gt;=Parameter!$B$14,3,IF($F58&gt;=Parameter!$B$13,2,IF($F58&gt;=Parameter!$B$12,1,0)))+MIN(3,$G58)+MIN(2,$H58)+IF($I58="Ya",2,0))</f>
        <v/>
      </c>
      <c r="Q58" s="12" t="str">
        <f>IF($A58="","",IF($P58&gt;=Parameter!$A$20,Parameter!$B$20,IF($P58&gt;=Parameter!$A$19,Parameter!$B$19,Parameter!$B$18)))</f>
        <v/>
      </c>
      <c r="R58" s="19" t="str">
        <f>IF(OR($A58="",$K58=""),"",$K58+INDEX(Parameter!$E$4:$E$7,MATCH($Q58,Parameter!$A$4:$A$7,0))/24)</f>
        <v/>
      </c>
      <c r="S58" s="19" t="str">
        <f t="shared" si="4"/>
        <v/>
      </c>
      <c r="T58" s="12" t="str">
        <f t="shared" si="5"/>
        <v/>
      </c>
      <c r="U58" s="12" t="str">
        <f t="shared" si="6"/>
        <v/>
      </c>
      <c r="V58" s="12" t="str">
        <f t="shared" si="7"/>
        <v/>
      </c>
    </row>
    <row r="59" spans="1:22" x14ac:dyDescent="0.35">
      <c r="A59" s="16"/>
      <c r="B59" s="17"/>
      <c r="C59" s="16"/>
      <c r="D59" s="16"/>
      <c r="E59" s="16"/>
      <c r="F59" s="18"/>
      <c r="G59" s="16"/>
      <c r="H59" s="16"/>
      <c r="I59" s="16"/>
      <c r="J59" s="17"/>
      <c r="K59" s="17"/>
      <c r="L59" s="16"/>
      <c r="M59" s="16"/>
      <c r="N59" s="17"/>
      <c r="O59" s="16"/>
      <c r="P59" s="12" t="str">
        <f>IF($A59="","",IF($F59&gt;=Parameter!$B$14,3,IF($F59&gt;=Parameter!$B$13,2,IF($F59&gt;=Parameter!$B$12,1,0)))+MIN(3,$G59)+MIN(2,$H59)+IF($I59="Ya",2,0))</f>
        <v/>
      </c>
      <c r="Q59" s="12" t="str">
        <f>IF($A59="","",IF($P59&gt;=Parameter!$A$20,Parameter!$B$20,IF($P59&gt;=Parameter!$A$19,Parameter!$B$19,Parameter!$B$18)))</f>
        <v/>
      </c>
      <c r="R59" s="19" t="str">
        <f>IF(OR($A59="",$K59=""),"",$K59+INDEX(Parameter!$E$4:$E$7,MATCH($Q59,Parameter!$A$4:$A$7,0))/24)</f>
        <v/>
      </c>
      <c r="S59" s="19" t="str">
        <f t="shared" si="4"/>
        <v/>
      </c>
      <c r="T59" s="12" t="str">
        <f t="shared" si="5"/>
        <v/>
      </c>
      <c r="U59" s="12" t="str">
        <f t="shared" si="6"/>
        <v/>
      </c>
      <c r="V59" s="12" t="str">
        <f t="shared" si="7"/>
        <v/>
      </c>
    </row>
    <row r="60" spans="1:22" x14ac:dyDescent="0.35">
      <c r="A60" s="16"/>
      <c r="B60" s="17"/>
      <c r="C60" s="16"/>
      <c r="D60" s="16"/>
      <c r="E60" s="16"/>
      <c r="F60" s="18"/>
      <c r="G60" s="16"/>
      <c r="H60" s="16"/>
      <c r="I60" s="16"/>
      <c r="J60" s="17"/>
      <c r="K60" s="17"/>
      <c r="L60" s="16"/>
      <c r="M60" s="16"/>
      <c r="N60" s="17"/>
      <c r="O60" s="16"/>
      <c r="P60" s="12" t="str">
        <f>IF($A60="","",IF($F60&gt;=Parameter!$B$14,3,IF($F60&gt;=Parameter!$B$13,2,IF($F60&gt;=Parameter!$B$12,1,0)))+MIN(3,$G60)+MIN(2,$H60)+IF($I60="Ya",2,0))</f>
        <v/>
      </c>
      <c r="Q60" s="12" t="str">
        <f>IF($A60="","",IF($P60&gt;=Parameter!$A$20,Parameter!$B$20,IF($P60&gt;=Parameter!$A$19,Parameter!$B$19,Parameter!$B$18)))</f>
        <v/>
      </c>
      <c r="R60" s="19" t="str">
        <f>IF(OR($A60="",$K60=""),"",$K60+INDEX(Parameter!$E$4:$E$7,MATCH($Q60,Parameter!$A$4:$A$7,0))/24)</f>
        <v/>
      </c>
      <c r="S60" s="19" t="str">
        <f t="shared" si="4"/>
        <v/>
      </c>
      <c r="T60" s="12" t="str">
        <f t="shared" si="5"/>
        <v/>
      </c>
      <c r="U60" s="12" t="str">
        <f t="shared" si="6"/>
        <v/>
      </c>
      <c r="V60" s="12" t="str">
        <f t="shared" si="7"/>
        <v/>
      </c>
    </row>
    <row r="61" spans="1:22" x14ac:dyDescent="0.35">
      <c r="A61" s="16"/>
      <c r="B61" s="17"/>
      <c r="C61" s="16"/>
      <c r="D61" s="16"/>
      <c r="E61" s="16"/>
      <c r="F61" s="18"/>
      <c r="G61" s="16"/>
      <c r="H61" s="16"/>
      <c r="I61" s="16"/>
      <c r="J61" s="17"/>
      <c r="K61" s="17"/>
      <c r="L61" s="16"/>
      <c r="M61" s="16"/>
      <c r="N61" s="17"/>
      <c r="O61" s="16"/>
      <c r="P61" s="12" t="str">
        <f>IF($A61="","",IF($F61&gt;=Parameter!$B$14,3,IF($F61&gt;=Parameter!$B$13,2,IF($F61&gt;=Parameter!$B$12,1,0)))+MIN(3,$G61)+MIN(2,$H61)+IF($I61="Ya",2,0))</f>
        <v/>
      </c>
      <c r="Q61" s="12" t="str">
        <f>IF($A61="","",IF($P61&gt;=Parameter!$A$20,Parameter!$B$20,IF($P61&gt;=Parameter!$A$19,Parameter!$B$19,Parameter!$B$18)))</f>
        <v/>
      </c>
      <c r="R61" s="19" t="str">
        <f>IF(OR($A61="",$K61=""),"",$K61+INDEX(Parameter!$E$4:$E$7,MATCH($Q61,Parameter!$A$4:$A$7,0))/24)</f>
        <v/>
      </c>
      <c r="S61" s="19" t="str">
        <f t="shared" si="4"/>
        <v/>
      </c>
      <c r="T61" s="12" t="str">
        <f t="shared" si="5"/>
        <v/>
      </c>
      <c r="U61" s="12" t="str">
        <f t="shared" si="6"/>
        <v/>
      </c>
      <c r="V61" s="12" t="str">
        <f t="shared" si="7"/>
        <v/>
      </c>
    </row>
    <row r="62" spans="1:22" x14ac:dyDescent="0.35">
      <c r="A62" s="16"/>
      <c r="B62" s="17"/>
      <c r="C62" s="16"/>
      <c r="D62" s="16"/>
      <c r="E62" s="16"/>
      <c r="F62" s="18"/>
      <c r="G62" s="16"/>
      <c r="H62" s="16"/>
      <c r="I62" s="16"/>
      <c r="J62" s="17"/>
      <c r="K62" s="17"/>
      <c r="L62" s="16"/>
      <c r="M62" s="16"/>
      <c r="N62" s="17"/>
      <c r="O62" s="16"/>
      <c r="P62" s="12" t="str">
        <f>IF($A62="","",IF($F62&gt;=Parameter!$B$14,3,IF($F62&gt;=Parameter!$B$13,2,IF($F62&gt;=Parameter!$B$12,1,0)))+MIN(3,$G62)+MIN(2,$H62)+IF($I62="Ya",2,0))</f>
        <v/>
      </c>
      <c r="Q62" s="12" t="str">
        <f>IF($A62="","",IF($P62&gt;=Parameter!$A$20,Parameter!$B$20,IF($P62&gt;=Parameter!$A$19,Parameter!$B$19,Parameter!$B$18)))</f>
        <v/>
      </c>
      <c r="R62" s="19" t="str">
        <f>IF(OR($A62="",$K62=""),"",$K62+INDEX(Parameter!$E$4:$E$7,MATCH($Q62,Parameter!$A$4:$A$7,0))/24)</f>
        <v/>
      </c>
      <c r="S62" s="19" t="str">
        <f t="shared" si="4"/>
        <v/>
      </c>
      <c r="T62" s="12" t="str">
        <f t="shared" si="5"/>
        <v/>
      </c>
      <c r="U62" s="12" t="str">
        <f t="shared" si="6"/>
        <v/>
      </c>
      <c r="V62" s="12" t="str">
        <f t="shared" si="7"/>
        <v/>
      </c>
    </row>
    <row r="63" spans="1:22" x14ac:dyDescent="0.35">
      <c r="A63" s="16"/>
      <c r="B63" s="17"/>
      <c r="C63" s="16"/>
      <c r="D63" s="16"/>
      <c r="E63" s="16"/>
      <c r="F63" s="18"/>
      <c r="G63" s="16"/>
      <c r="H63" s="16"/>
      <c r="I63" s="16"/>
      <c r="J63" s="17"/>
      <c r="K63" s="17"/>
      <c r="L63" s="16"/>
      <c r="M63" s="16"/>
      <c r="N63" s="17"/>
      <c r="O63" s="16"/>
      <c r="P63" s="12" t="str">
        <f>IF($A63="","",IF($F63&gt;=Parameter!$B$14,3,IF($F63&gt;=Parameter!$B$13,2,IF($F63&gt;=Parameter!$B$12,1,0)))+MIN(3,$G63)+MIN(2,$H63)+IF($I63="Ya",2,0))</f>
        <v/>
      </c>
      <c r="Q63" s="12" t="str">
        <f>IF($A63="","",IF($P63&gt;=Parameter!$A$20,Parameter!$B$20,IF($P63&gt;=Parameter!$A$19,Parameter!$B$19,Parameter!$B$18)))</f>
        <v/>
      </c>
      <c r="R63" s="19" t="str">
        <f>IF(OR($A63="",$K63=""),"",$K63+INDEX(Parameter!$E$4:$E$7,MATCH($Q63,Parameter!$A$4:$A$7,0))/24)</f>
        <v/>
      </c>
      <c r="S63" s="19" t="str">
        <f t="shared" si="4"/>
        <v/>
      </c>
      <c r="T63" s="12" t="str">
        <f t="shared" si="5"/>
        <v/>
      </c>
      <c r="U63" s="12" t="str">
        <f t="shared" si="6"/>
        <v/>
      </c>
      <c r="V63" s="12" t="str">
        <f t="shared" si="7"/>
        <v/>
      </c>
    </row>
    <row r="64" spans="1:22" x14ac:dyDescent="0.35">
      <c r="A64" s="16"/>
      <c r="B64" s="17"/>
      <c r="C64" s="16"/>
      <c r="D64" s="16"/>
      <c r="E64" s="16"/>
      <c r="F64" s="18"/>
      <c r="G64" s="16"/>
      <c r="H64" s="16"/>
      <c r="I64" s="16"/>
      <c r="J64" s="17"/>
      <c r="K64" s="17"/>
      <c r="L64" s="16"/>
      <c r="M64" s="16"/>
      <c r="N64" s="17"/>
      <c r="O64" s="16"/>
      <c r="P64" s="12" t="str">
        <f>IF($A64="","",IF($F64&gt;=Parameter!$B$14,3,IF($F64&gt;=Parameter!$B$13,2,IF($F64&gt;=Parameter!$B$12,1,0)))+MIN(3,$G64)+MIN(2,$H64)+IF($I64="Ya",2,0))</f>
        <v/>
      </c>
      <c r="Q64" s="12" t="str">
        <f>IF($A64="","",IF($P64&gt;=Parameter!$A$20,Parameter!$B$20,IF($P64&gt;=Parameter!$A$19,Parameter!$B$19,Parameter!$B$18)))</f>
        <v/>
      </c>
      <c r="R64" s="19" t="str">
        <f>IF(OR($A64="",$K64=""),"",$K64+INDEX(Parameter!$E$4:$E$7,MATCH($Q64,Parameter!$A$4:$A$7,0))/24)</f>
        <v/>
      </c>
      <c r="S64" s="19" t="str">
        <f t="shared" si="4"/>
        <v/>
      </c>
      <c r="T64" s="12" t="str">
        <f t="shared" si="5"/>
        <v/>
      </c>
      <c r="U64" s="12" t="str">
        <f t="shared" si="6"/>
        <v/>
      </c>
      <c r="V64" s="12" t="str">
        <f t="shared" si="7"/>
        <v/>
      </c>
    </row>
    <row r="65" spans="1:22" x14ac:dyDescent="0.35">
      <c r="A65" s="16"/>
      <c r="B65" s="17"/>
      <c r="C65" s="16"/>
      <c r="D65" s="16"/>
      <c r="E65" s="16"/>
      <c r="F65" s="18"/>
      <c r="G65" s="16"/>
      <c r="H65" s="16"/>
      <c r="I65" s="16"/>
      <c r="J65" s="17"/>
      <c r="K65" s="17"/>
      <c r="L65" s="16"/>
      <c r="M65" s="16"/>
      <c r="N65" s="17"/>
      <c r="O65" s="16"/>
      <c r="P65" s="12" t="str">
        <f>IF($A65="","",IF($F65&gt;=Parameter!$B$14,3,IF($F65&gt;=Parameter!$B$13,2,IF($F65&gt;=Parameter!$B$12,1,0)))+MIN(3,$G65)+MIN(2,$H65)+IF($I65="Ya",2,0))</f>
        <v/>
      </c>
      <c r="Q65" s="12" t="str">
        <f>IF($A65="","",IF($P65&gt;=Parameter!$A$20,Parameter!$B$20,IF($P65&gt;=Parameter!$A$19,Parameter!$B$19,Parameter!$B$18)))</f>
        <v/>
      </c>
      <c r="R65" s="19" t="str">
        <f>IF(OR($A65="",$K65=""),"",$K65+INDEX(Parameter!$E$4:$E$7,MATCH($Q65,Parameter!$A$4:$A$7,0))/24)</f>
        <v/>
      </c>
      <c r="S65" s="19" t="str">
        <f t="shared" si="4"/>
        <v/>
      </c>
      <c r="T65" s="12" t="str">
        <f t="shared" si="5"/>
        <v/>
      </c>
      <c r="U65" s="12" t="str">
        <f t="shared" si="6"/>
        <v/>
      </c>
      <c r="V65" s="12" t="str">
        <f t="shared" si="7"/>
        <v/>
      </c>
    </row>
    <row r="66" spans="1:22" x14ac:dyDescent="0.35">
      <c r="A66" s="16"/>
      <c r="B66" s="17"/>
      <c r="C66" s="16"/>
      <c r="D66" s="16"/>
      <c r="E66" s="16"/>
      <c r="F66" s="18"/>
      <c r="G66" s="16"/>
      <c r="H66" s="16"/>
      <c r="I66" s="16"/>
      <c r="J66" s="17"/>
      <c r="K66" s="17"/>
      <c r="L66" s="16"/>
      <c r="M66" s="16"/>
      <c r="N66" s="17"/>
      <c r="O66" s="16"/>
      <c r="P66" s="12" t="str">
        <f>IF($A66="","",IF($F66&gt;=Parameter!$B$14,3,IF($F66&gt;=Parameter!$B$13,2,IF($F66&gt;=Parameter!$B$12,1,0)))+MIN(3,$G66)+MIN(2,$H66)+IF($I66="Ya",2,0))</f>
        <v/>
      </c>
      <c r="Q66" s="12" t="str">
        <f>IF($A66="","",IF($P66&gt;=Parameter!$A$20,Parameter!$B$20,IF($P66&gt;=Parameter!$A$19,Parameter!$B$19,Parameter!$B$18)))</f>
        <v/>
      </c>
      <c r="R66" s="19" t="str">
        <f>IF(OR($A66="",$K66=""),"",$K66+INDEX(Parameter!$E$4:$E$7,MATCH($Q66,Parameter!$A$4:$A$7,0))/24)</f>
        <v/>
      </c>
      <c r="S66" s="19" t="str">
        <f t="shared" si="4"/>
        <v/>
      </c>
      <c r="T66" s="12" t="str">
        <f t="shared" si="5"/>
        <v/>
      </c>
      <c r="U66" s="12" t="str">
        <f t="shared" si="6"/>
        <v/>
      </c>
      <c r="V66" s="12" t="str">
        <f t="shared" si="7"/>
        <v/>
      </c>
    </row>
    <row r="67" spans="1:22" x14ac:dyDescent="0.35">
      <c r="A67" s="16"/>
      <c r="B67" s="17"/>
      <c r="C67" s="16"/>
      <c r="D67" s="16"/>
      <c r="E67" s="16"/>
      <c r="F67" s="18"/>
      <c r="G67" s="16"/>
      <c r="H67" s="16"/>
      <c r="I67" s="16"/>
      <c r="J67" s="17"/>
      <c r="K67" s="17"/>
      <c r="L67" s="16"/>
      <c r="M67" s="16"/>
      <c r="N67" s="17"/>
      <c r="O67" s="16"/>
      <c r="P67" s="12" t="str">
        <f>IF($A67="","",IF($F67&gt;=Parameter!$B$14,3,IF($F67&gt;=Parameter!$B$13,2,IF($F67&gt;=Parameter!$B$12,1,0)))+MIN(3,$G67)+MIN(2,$H67)+IF($I67="Ya",2,0))</f>
        <v/>
      </c>
      <c r="Q67" s="12" t="str">
        <f>IF($A67="","",IF($P67&gt;=Parameter!$A$20,Parameter!$B$20,IF($P67&gt;=Parameter!$A$19,Parameter!$B$19,Parameter!$B$18)))</f>
        <v/>
      </c>
      <c r="R67" s="19" t="str">
        <f>IF(OR($A67="",$K67=""),"",$K67+INDEX(Parameter!$E$4:$E$7,MATCH($Q67,Parameter!$A$4:$A$7,0))/24)</f>
        <v/>
      </c>
      <c r="S67" s="19" t="str">
        <f t="shared" si="4"/>
        <v/>
      </c>
      <c r="T67" s="12" t="str">
        <f t="shared" si="5"/>
        <v/>
      </c>
      <c r="U67" s="12" t="str">
        <f t="shared" si="6"/>
        <v/>
      </c>
      <c r="V67" s="12" t="str">
        <f t="shared" si="7"/>
        <v/>
      </c>
    </row>
    <row r="68" spans="1:22" x14ac:dyDescent="0.35">
      <c r="A68" s="16"/>
      <c r="B68" s="17"/>
      <c r="C68" s="16"/>
      <c r="D68" s="16"/>
      <c r="E68" s="16"/>
      <c r="F68" s="18"/>
      <c r="G68" s="16"/>
      <c r="H68" s="16"/>
      <c r="I68" s="16"/>
      <c r="J68" s="17"/>
      <c r="K68" s="17"/>
      <c r="L68" s="16"/>
      <c r="M68" s="16"/>
      <c r="N68" s="17"/>
      <c r="O68" s="16"/>
      <c r="P68" s="12" t="str">
        <f>IF($A68="","",IF($F68&gt;=Parameter!$B$14,3,IF($F68&gt;=Parameter!$B$13,2,IF($F68&gt;=Parameter!$B$12,1,0)))+MIN(3,$G68)+MIN(2,$H68)+IF($I68="Ya",2,0))</f>
        <v/>
      </c>
      <c r="Q68" s="12" t="str">
        <f>IF($A68="","",IF($P68&gt;=Parameter!$A$20,Parameter!$B$20,IF($P68&gt;=Parameter!$A$19,Parameter!$B$19,Parameter!$B$18)))</f>
        <v/>
      </c>
      <c r="R68" s="19" t="str">
        <f>IF(OR($A68="",$K68=""),"",$K68+INDEX(Parameter!$E$4:$E$7,MATCH($Q68,Parameter!$A$4:$A$7,0))/24)</f>
        <v/>
      </c>
      <c r="S68" s="19" t="str">
        <f t="shared" si="4"/>
        <v/>
      </c>
      <c r="T68" s="12" t="str">
        <f t="shared" si="5"/>
        <v/>
      </c>
      <c r="U68" s="12" t="str">
        <f t="shared" si="6"/>
        <v/>
      </c>
      <c r="V68" s="12" t="str">
        <f t="shared" si="7"/>
        <v/>
      </c>
    </row>
    <row r="69" spans="1:22" x14ac:dyDescent="0.35">
      <c r="A69" s="16"/>
      <c r="B69" s="17"/>
      <c r="C69" s="16"/>
      <c r="D69" s="16"/>
      <c r="E69" s="16"/>
      <c r="F69" s="18"/>
      <c r="G69" s="16"/>
      <c r="H69" s="16"/>
      <c r="I69" s="16"/>
      <c r="J69" s="17"/>
      <c r="K69" s="17"/>
      <c r="L69" s="16"/>
      <c r="M69" s="16"/>
      <c r="N69" s="17"/>
      <c r="O69" s="16"/>
      <c r="P69" s="12" t="str">
        <f>IF($A69="","",IF($F69&gt;=Parameter!$B$14,3,IF($F69&gt;=Parameter!$B$13,2,IF($F69&gt;=Parameter!$B$12,1,0)))+MIN(3,$G69)+MIN(2,$H69)+IF($I69="Ya",2,0))</f>
        <v/>
      </c>
      <c r="Q69" s="12" t="str">
        <f>IF($A69="","",IF($P69&gt;=Parameter!$A$20,Parameter!$B$20,IF($P69&gt;=Parameter!$A$19,Parameter!$B$19,Parameter!$B$18)))</f>
        <v/>
      </c>
      <c r="R69" s="19" t="str">
        <f>IF(OR($A69="",$K69=""),"",$K69+INDEX(Parameter!$E$4:$E$7,MATCH($Q69,Parameter!$A$4:$A$7,0))/24)</f>
        <v/>
      </c>
      <c r="S69" s="19" t="str">
        <f t="shared" ref="S69:S100" si="8">IF($J69="","",$J69+1)</f>
        <v/>
      </c>
      <c r="T69" s="12" t="str">
        <f t="shared" ref="T69:T100" si="9">IF(OR($R69="",$S69=""),"",IF($R69&lt;=$S69,"Aman","Kirim update atau template sebelum "&amp;TEXT($S69,"dd/mm hh:mm")))</f>
        <v/>
      </c>
      <c r="U69" s="12" t="str">
        <f t="shared" ref="U69:U100" si="10">IF(OR($N69="",$R69=""),"",IF($N69&lt;=$R69,"Ya","Tidak"))</f>
        <v/>
      </c>
      <c r="V69" s="12" t="str">
        <f t="shared" ref="V69:V100" si="11">IF(OR($N69="",$K69=""),"",ROUND(($N69-$K69)*24,1))</f>
        <v/>
      </c>
    </row>
    <row r="70" spans="1:22" x14ac:dyDescent="0.35">
      <c r="A70" s="16"/>
      <c r="B70" s="17"/>
      <c r="C70" s="16"/>
      <c r="D70" s="16"/>
      <c r="E70" s="16"/>
      <c r="F70" s="18"/>
      <c r="G70" s="16"/>
      <c r="H70" s="16"/>
      <c r="I70" s="16"/>
      <c r="J70" s="17"/>
      <c r="K70" s="17"/>
      <c r="L70" s="16"/>
      <c r="M70" s="16"/>
      <c r="N70" s="17"/>
      <c r="O70" s="16"/>
      <c r="P70" s="12" t="str">
        <f>IF($A70="","",IF($F70&gt;=Parameter!$B$14,3,IF($F70&gt;=Parameter!$B$13,2,IF($F70&gt;=Parameter!$B$12,1,0)))+MIN(3,$G70)+MIN(2,$H70)+IF($I70="Ya",2,0))</f>
        <v/>
      </c>
      <c r="Q70" s="12" t="str">
        <f>IF($A70="","",IF($P70&gt;=Parameter!$A$20,Parameter!$B$20,IF($P70&gt;=Parameter!$A$19,Parameter!$B$19,Parameter!$B$18)))</f>
        <v/>
      </c>
      <c r="R70" s="19" t="str">
        <f>IF(OR($A70="",$K70=""),"",$K70+INDEX(Parameter!$E$4:$E$7,MATCH($Q70,Parameter!$A$4:$A$7,0))/24)</f>
        <v/>
      </c>
      <c r="S70" s="19" t="str">
        <f t="shared" si="8"/>
        <v/>
      </c>
      <c r="T70" s="12" t="str">
        <f t="shared" si="9"/>
        <v/>
      </c>
      <c r="U70" s="12" t="str">
        <f t="shared" si="10"/>
        <v/>
      </c>
      <c r="V70" s="12" t="str">
        <f t="shared" si="11"/>
        <v/>
      </c>
    </row>
    <row r="71" spans="1:22" x14ac:dyDescent="0.35">
      <c r="A71" s="16"/>
      <c r="B71" s="17"/>
      <c r="C71" s="16"/>
      <c r="D71" s="16"/>
      <c r="E71" s="16"/>
      <c r="F71" s="18"/>
      <c r="G71" s="16"/>
      <c r="H71" s="16"/>
      <c r="I71" s="16"/>
      <c r="J71" s="17"/>
      <c r="K71" s="17"/>
      <c r="L71" s="16"/>
      <c r="M71" s="16"/>
      <c r="N71" s="17"/>
      <c r="O71" s="16"/>
      <c r="P71" s="12" t="str">
        <f>IF($A71="","",IF($F71&gt;=Parameter!$B$14,3,IF($F71&gt;=Parameter!$B$13,2,IF($F71&gt;=Parameter!$B$12,1,0)))+MIN(3,$G71)+MIN(2,$H71)+IF($I71="Ya",2,0))</f>
        <v/>
      </c>
      <c r="Q71" s="12" t="str">
        <f>IF($A71="","",IF($P71&gt;=Parameter!$A$20,Parameter!$B$20,IF($P71&gt;=Parameter!$A$19,Parameter!$B$19,Parameter!$B$18)))</f>
        <v/>
      </c>
      <c r="R71" s="19" t="str">
        <f>IF(OR($A71="",$K71=""),"",$K71+INDEX(Parameter!$E$4:$E$7,MATCH($Q71,Parameter!$A$4:$A$7,0))/24)</f>
        <v/>
      </c>
      <c r="S71" s="19" t="str">
        <f t="shared" si="8"/>
        <v/>
      </c>
      <c r="T71" s="12" t="str">
        <f t="shared" si="9"/>
        <v/>
      </c>
      <c r="U71" s="12" t="str">
        <f t="shared" si="10"/>
        <v/>
      </c>
      <c r="V71" s="12" t="str">
        <f t="shared" si="11"/>
        <v/>
      </c>
    </row>
    <row r="72" spans="1:22" x14ac:dyDescent="0.35">
      <c r="A72" s="16"/>
      <c r="B72" s="17"/>
      <c r="C72" s="16"/>
      <c r="D72" s="16"/>
      <c r="E72" s="16"/>
      <c r="F72" s="18"/>
      <c r="G72" s="16"/>
      <c r="H72" s="16"/>
      <c r="I72" s="16"/>
      <c r="J72" s="17"/>
      <c r="K72" s="17"/>
      <c r="L72" s="16"/>
      <c r="M72" s="16"/>
      <c r="N72" s="17"/>
      <c r="O72" s="16"/>
      <c r="P72" s="12" t="str">
        <f>IF($A72="","",IF($F72&gt;=Parameter!$B$14,3,IF($F72&gt;=Parameter!$B$13,2,IF($F72&gt;=Parameter!$B$12,1,0)))+MIN(3,$G72)+MIN(2,$H72)+IF($I72="Ya",2,0))</f>
        <v/>
      </c>
      <c r="Q72" s="12" t="str">
        <f>IF($A72="","",IF($P72&gt;=Parameter!$A$20,Parameter!$B$20,IF($P72&gt;=Parameter!$A$19,Parameter!$B$19,Parameter!$B$18)))</f>
        <v/>
      </c>
      <c r="R72" s="19" t="str">
        <f>IF(OR($A72="",$K72=""),"",$K72+INDEX(Parameter!$E$4:$E$7,MATCH($Q72,Parameter!$A$4:$A$7,0))/24)</f>
        <v/>
      </c>
      <c r="S72" s="19" t="str">
        <f t="shared" si="8"/>
        <v/>
      </c>
      <c r="T72" s="12" t="str">
        <f t="shared" si="9"/>
        <v/>
      </c>
      <c r="U72" s="12" t="str">
        <f t="shared" si="10"/>
        <v/>
      </c>
      <c r="V72" s="12" t="str">
        <f t="shared" si="11"/>
        <v/>
      </c>
    </row>
    <row r="73" spans="1:22" x14ac:dyDescent="0.35">
      <c r="A73" s="16"/>
      <c r="B73" s="17"/>
      <c r="C73" s="16"/>
      <c r="D73" s="16"/>
      <c r="E73" s="16"/>
      <c r="F73" s="18"/>
      <c r="G73" s="16"/>
      <c r="H73" s="16"/>
      <c r="I73" s="16"/>
      <c r="J73" s="17"/>
      <c r="K73" s="17"/>
      <c r="L73" s="16"/>
      <c r="M73" s="16"/>
      <c r="N73" s="17"/>
      <c r="O73" s="16"/>
      <c r="P73" s="12" t="str">
        <f>IF($A73="","",IF($F73&gt;=Parameter!$B$14,3,IF($F73&gt;=Parameter!$B$13,2,IF($F73&gt;=Parameter!$B$12,1,0)))+MIN(3,$G73)+MIN(2,$H73)+IF($I73="Ya",2,0))</f>
        <v/>
      </c>
      <c r="Q73" s="12" t="str">
        <f>IF($A73="","",IF($P73&gt;=Parameter!$A$20,Parameter!$B$20,IF($P73&gt;=Parameter!$A$19,Parameter!$B$19,Parameter!$B$18)))</f>
        <v/>
      </c>
      <c r="R73" s="19" t="str">
        <f>IF(OR($A73="",$K73=""),"",$K73+INDEX(Parameter!$E$4:$E$7,MATCH($Q73,Parameter!$A$4:$A$7,0))/24)</f>
        <v/>
      </c>
      <c r="S73" s="19" t="str">
        <f t="shared" si="8"/>
        <v/>
      </c>
      <c r="T73" s="12" t="str">
        <f t="shared" si="9"/>
        <v/>
      </c>
      <c r="U73" s="12" t="str">
        <f t="shared" si="10"/>
        <v/>
      </c>
      <c r="V73" s="12" t="str">
        <f t="shared" si="11"/>
        <v/>
      </c>
    </row>
    <row r="74" spans="1:22" x14ac:dyDescent="0.35">
      <c r="A74" s="16"/>
      <c r="B74" s="17"/>
      <c r="C74" s="16"/>
      <c r="D74" s="16"/>
      <c r="E74" s="16"/>
      <c r="F74" s="18"/>
      <c r="G74" s="16"/>
      <c r="H74" s="16"/>
      <c r="I74" s="16"/>
      <c r="J74" s="17"/>
      <c r="K74" s="17"/>
      <c r="L74" s="16"/>
      <c r="M74" s="16"/>
      <c r="N74" s="17"/>
      <c r="O74" s="16"/>
      <c r="P74" s="12" t="str">
        <f>IF($A74="","",IF($F74&gt;=Parameter!$B$14,3,IF($F74&gt;=Parameter!$B$13,2,IF($F74&gt;=Parameter!$B$12,1,0)))+MIN(3,$G74)+MIN(2,$H74)+IF($I74="Ya",2,0))</f>
        <v/>
      </c>
      <c r="Q74" s="12" t="str">
        <f>IF($A74="","",IF($P74&gt;=Parameter!$A$20,Parameter!$B$20,IF($P74&gt;=Parameter!$A$19,Parameter!$B$19,Parameter!$B$18)))</f>
        <v/>
      </c>
      <c r="R74" s="19" t="str">
        <f>IF(OR($A74="",$K74=""),"",$K74+INDEX(Parameter!$E$4:$E$7,MATCH($Q74,Parameter!$A$4:$A$7,0))/24)</f>
        <v/>
      </c>
      <c r="S74" s="19" t="str">
        <f t="shared" si="8"/>
        <v/>
      </c>
      <c r="T74" s="12" t="str">
        <f t="shared" si="9"/>
        <v/>
      </c>
      <c r="U74" s="12" t="str">
        <f t="shared" si="10"/>
        <v/>
      </c>
      <c r="V74" s="12" t="str">
        <f t="shared" si="11"/>
        <v/>
      </c>
    </row>
    <row r="75" spans="1:22" x14ac:dyDescent="0.35">
      <c r="A75" s="16"/>
      <c r="B75" s="17"/>
      <c r="C75" s="16"/>
      <c r="D75" s="16"/>
      <c r="E75" s="16"/>
      <c r="F75" s="18"/>
      <c r="G75" s="16"/>
      <c r="H75" s="16"/>
      <c r="I75" s="16"/>
      <c r="J75" s="17"/>
      <c r="K75" s="17"/>
      <c r="L75" s="16"/>
      <c r="M75" s="16"/>
      <c r="N75" s="17"/>
      <c r="O75" s="16"/>
      <c r="P75" s="12" t="str">
        <f>IF($A75="","",IF($F75&gt;=Parameter!$B$14,3,IF($F75&gt;=Parameter!$B$13,2,IF($F75&gt;=Parameter!$B$12,1,0)))+MIN(3,$G75)+MIN(2,$H75)+IF($I75="Ya",2,0))</f>
        <v/>
      </c>
      <c r="Q75" s="12" t="str">
        <f>IF($A75="","",IF($P75&gt;=Parameter!$A$20,Parameter!$B$20,IF($P75&gt;=Parameter!$A$19,Parameter!$B$19,Parameter!$B$18)))</f>
        <v/>
      </c>
      <c r="R75" s="19" t="str">
        <f>IF(OR($A75="",$K75=""),"",$K75+INDEX(Parameter!$E$4:$E$7,MATCH($Q75,Parameter!$A$4:$A$7,0))/24)</f>
        <v/>
      </c>
      <c r="S75" s="19" t="str">
        <f t="shared" si="8"/>
        <v/>
      </c>
      <c r="T75" s="12" t="str">
        <f t="shared" si="9"/>
        <v/>
      </c>
      <c r="U75" s="12" t="str">
        <f t="shared" si="10"/>
        <v/>
      </c>
      <c r="V75" s="12" t="str">
        <f t="shared" si="11"/>
        <v/>
      </c>
    </row>
    <row r="76" spans="1:22" x14ac:dyDescent="0.35">
      <c r="A76" s="16"/>
      <c r="B76" s="17"/>
      <c r="C76" s="16"/>
      <c r="D76" s="16"/>
      <c r="E76" s="16"/>
      <c r="F76" s="18"/>
      <c r="G76" s="16"/>
      <c r="H76" s="16"/>
      <c r="I76" s="16"/>
      <c r="J76" s="17"/>
      <c r="K76" s="17"/>
      <c r="L76" s="16"/>
      <c r="M76" s="16"/>
      <c r="N76" s="17"/>
      <c r="O76" s="16"/>
      <c r="P76" s="12" t="str">
        <f>IF($A76="","",IF($F76&gt;=Parameter!$B$14,3,IF($F76&gt;=Parameter!$B$13,2,IF($F76&gt;=Parameter!$B$12,1,0)))+MIN(3,$G76)+MIN(2,$H76)+IF($I76="Ya",2,0))</f>
        <v/>
      </c>
      <c r="Q76" s="12" t="str">
        <f>IF($A76="","",IF($P76&gt;=Parameter!$A$20,Parameter!$B$20,IF($P76&gt;=Parameter!$A$19,Parameter!$B$19,Parameter!$B$18)))</f>
        <v/>
      </c>
      <c r="R76" s="19" t="str">
        <f>IF(OR($A76="",$K76=""),"",$K76+INDEX(Parameter!$E$4:$E$7,MATCH($Q76,Parameter!$A$4:$A$7,0))/24)</f>
        <v/>
      </c>
      <c r="S76" s="19" t="str">
        <f t="shared" si="8"/>
        <v/>
      </c>
      <c r="T76" s="12" t="str">
        <f t="shared" si="9"/>
        <v/>
      </c>
      <c r="U76" s="12" t="str">
        <f t="shared" si="10"/>
        <v/>
      </c>
      <c r="V76" s="12" t="str">
        <f t="shared" si="11"/>
        <v/>
      </c>
    </row>
    <row r="77" spans="1:22" x14ac:dyDescent="0.35">
      <c r="A77" s="16"/>
      <c r="B77" s="17"/>
      <c r="C77" s="16"/>
      <c r="D77" s="16"/>
      <c r="E77" s="16"/>
      <c r="F77" s="18"/>
      <c r="G77" s="16"/>
      <c r="H77" s="16"/>
      <c r="I77" s="16"/>
      <c r="J77" s="17"/>
      <c r="K77" s="17"/>
      <c r="L77" s="16"/>
      <c r="M77" s="16"/>
      <c r="N77" s="17"/>
      <c r="O77" s="16"/>
      <c r="P77" s="12" t="str">
        <f>IF($A77="","",IF($F77&gt;=Parameter!$B$14,3,IF($F77&gt;=Parameter!$B$13,2,IF($F77&gt;=Parameter!$B$12,1,0)))+MIN(3,$G77)+MIN(2,$H77)+IF($I77="Ya",2,0))</f>
        <v/>
      </c>
      <c r="Q77" s="12" t="str">
        <f>IF($A77="","",IF($P77&gt;=Parameter!$A$20,Parameter!$B$20,IF($P77&gt;=Parameter!$A$19,Parameter!$B$19,Parameter!$B$18)))</f>
        <v/>
      </c>
      <c r="R77" s="19" t="str">
        <f>IF(OR($A77="",$K77=""),"",$K77+INDEX(Parameter!$E$4:$E$7,MATCH($Q77,Parameter!$A$4:$A$7,0))/24)</f>
        <v/>
      </c>
      <c r="S77" s="19" t="str">
        <f t="shared" si="8"/>
        <v/>
      </c>
      <c r="T77" s="12" t="str">
        <f t="shared" si="9"/>
        <v/>
      </c>
      <c r="U77" s="12" t="str">
        <f t="shared" si="10"/>
        <v/>
      </c>
      <c r="V77" s="12" t="str">
        <f t="shared" si="11"/>
        <v/>
      </c>
    </row>
    <row r="78" spans="1:22" x14ac:dyDescent="0.35">
      <c r="A78" s="16"/>
      <c r="B78" s="17"/>
      <c r="C78" s="16"/>
      <c r="D78" s="16"/>
      <c r="E78" s="16"/>
      <c r="F78" s="18"/>
      <c r="G78" s="16"/>
      <c r="H78" s="16"/>
      <c r="I78" s="16"/>
      <c r="J78" s="17"/>
      <c r="K78" s="17"/>
      <c r="L78" s="16"/>
      <c r="M78" s="16"/>
      <c r="N78" s="17"/>
      <c r="O78" s="16"/>
      <c r="P78" s="12" t="str">
        <f>IF($A78="","",IF($F78&gt;=Parameter!$B$14,3,IF($F78&gt;=Parameter!$B$13,2,IF($F78&gt;=Parameter!$B$12,1,0)))+MIN(3,$G78)+MIN(2,$H78)+IF($I78="Ya",2,0))</f>
        <v/>
      </c>
      <c r="Q78" s="12" t="str">
        <f>IF($A78="","",IF($P78&gt;=Parameter!$A$20,Parameter!$B$20,IF($P78&gt;=Parameter!$A$19,Parameter!$B$19,Parameter!$B$18)))</f>
        <v/>
      </c>
      <c r="R78" s="19" t="str">
        <f>IF(OR($A78="",$K78=""),"",$K78+INDEX(Parameter!$E$4:$E$7,MATCH($Q78,Parameter!$A$4:$A$7,0))/24)</f>
        <v/>
      </c>
      <c r="S78" s="19" t="str">
        <f t="shared" si="8"/>
        <v/>
      </c>
      <c r="T78" s="12" t="str">
        <f t="shared" si="9"/>
        <v/>
      </c>
      <c r="U78" s="12" t="str">
        <f t="shared" si="10"/>
        <v/>
      </c>
      <c r="V78" s="12" t="str">
        <f t="shared" si="11"/>
        <v/>
      </c>
    </row>
    <row r="79" spans="1:22" x14ac:dyDescent="0.35">
      <c r="A79" s="16"/>
      <c r="B79" s="17"/>
      <c r="C79" s="16"/>
      <c r="D79" s="16"/>
      <c r="E79" s="16"/>
      <c r="F79" s="18"/>
      <c r="G79" s="16"/>
      <c r="H79" s="16"/>
      <c r="I79" s="16"/>
      <c r="J79" s="17"/>
      <c r="K79" s="17"/>
      <c r="L79" s="16"/>
      <c r="M79" s="16"/>
      <c r="N79" s="17"/>
      <c r="O79" s="16"/>
      <c r="P79" s="12" t="str">
        <f>IF($A79="","",IF($F79&gt;=Parameter!$B$14,3,IF($F79&gt;=Parameter!$B$13,2,IF($F79&gt;=Parameter!$B$12,1,0)))+MIN(3,$G79)+MIN(2,$H79)+IF($I79="Ya",2,0))</f>
        <v/>
      </c>
      <c r="Q79" s="12" t="str">
        <f>IF($A79="","",IF($P79&gt;=Parameter!$A$20,Parameter!$B$20,IF($P79&gt;=Parameter!$A$19,Parameter!$B$19,Parameter!$B$18)))</f>
        <v/>
      </c>
      <c r="R79" s="19" t="str">
        <f>IF(OR($A79="",$K79=""),"",$K79+INDEX(Parameter!$E$4:$E$7,MATCH($Q79,Parameter!$A$4:$A$7,0))/24)</f>
        <v/>
      </c>
      <c r="S79" s="19" t="str">
        <f t="shared" si="8"/>
        <v/>
      </c>
      <c r="T79" s="12" t="str">
        <f t="shared" si="9"/>
        <v/>
      </c>
      <c r="U79" s="12" t="str">
        <f t="shared" si="10"/>
        <v/>
      </c>
      <c r="V79" s="12" t="str">
        <f t="shared" si="11"/>
        <v/>
      </c>
    </row>
    <row r="80" spans="1:22" x14ac:dyDescent="0.35">
      <c r="A80" s="16"/>
      <c r="B80" s="17"/>
      <c r="C80" s="16"/>
      <c r="D80" s="16"/>
      <c r="E80" s="16"/>
      <c r="F80" s="18"/>
      <c r="G80" s="16"/>
      <c r="H80" s="16"/>
      <c r="I80" s="16"/>
      <c r="J80" s="17"/>
      <c r="K80" s="17"/>
      <c r="L80" s="16"/>
      <c r="M80" s="16"/>
      <c r="N80" s="17"/>
      <c r="O80" s="16"/>
      <c r="P80" s="12" t="str">
        <f>IF($A80="","",IF($F80&gt;=Parameter!$B$14,3,IF($F80&gt;=Parameter!$B$13,2,IF($F80&gt;=Parameter!$B$12,1,0)))+MIN(3,$G80)+MIN(2,$H80)+IF($I80="Ya",2,0))</f>
        <v/>
      </c>
      <c r="Q80" s="12" t="str">
        <f>IF($A80="","",IF($P80&gt;=Parameter!$A$20,Parameter!$B$20,IF($P80&gt;=Parameter!$A$19,Parameter!$B$19,Parameter!$B$18)))</f>
        <v/>
      </c>
      <c r="R80" s="19" t="str">
        <f>IF(OR($A80="",$K80=""),"",$K80+INDEX(Parameter!$E$4:$E$7,MATCH($Q80,Parameter!$A$4:$A$7,0))/24)</f>
        <v/>
      </c>
      <c r="S80" s="19" t="str">
        <f t="shared" si="8"/>
        <v/>
      </c>
      <c r="T80" s="12" t="str">
        <f t="shared" si="9"/>
        <v/>
      </c>
      <c r="U80" s="12" t="str">
        <f t="shared" si="10"/>
        <v/>
      </c>
      <c r="V80" s="12" t="str">
        <f t="shared" si="11"/>
        <v/>
      </c>
    </row>
    <row r="81" spans="1:22" x14ac:dyDescent="0.35">
      <c r="A81" s="16"/>
      <c r="B81" s="17"/>
      <c r="C81" s="16"/>
      <c r="D81" s="16"/>
      <c r="E81" s="16"/>
      <c r="F81" s="18"/>
      <c r="G81" s="16"/>
      <c r="H81" s="16"/>
      <c r="I81" s="16"/>
      <c r="J81" s="17"/>
      <c r="K81" s="17"/>
      <c r="L81" s="16"/>
      <c r="M81" s="16"/>
      <c r="N81" s="17"/>
      <c r="O81" s="16"/>
      <c r="P81" s="12" t="str">
        <f>IF($A81="","",IF($F81&gt;=Parameter!$B$14,3,IF($F81&gt;=Parameter!$B$13,2,IF($F81&gt;=Parameter!$B$12,1,0)))+MIN(3,$G81)+MIN(2,$H81)+IF($I81="Ya",2,0))</f>
        <v/>
      </c>
      <c r="Q81" s="12" t="str">
        <f>IF($A81="","",IF($P81&gt;=Parameter!$A$20,Parameter!$B$20,IF($P81&gt;=Parameter!$A$19,Parameter!$B$19,Parameter!$B$18)))</f>
        <v/>
      </c>
      <c r="R81" s="19" t="str">
        <f>IF(OR($A81="",$K81=""),"",$K81+INDEX(Parameter!$E$4:$E$7,MATCH($Q81,Parameter!$A$4:$A$7,0))/24)</f>
        <v/>
      </c>
      <c r="S81" s="19" t="str">
        <f t="shared" si="8"/>
        <v/>
      </c>
      <c r="T81" s="12" t="str">
        <f t="shared" si="9"/>
        <v/>
      </c>
      <c r="U81" s="12" t="str">
        <f t="shared" si="10"/>
        <v/>
      </c>
      <c r="V81" s="12" t="str">
        <f t="shared" si="11"/>
        <v/>
      </c>
    </row>
    <row r="82" spans="1:22" x14ac:dyDescent="0.35">
      <c r="A82" s="16"/>
      <c r="B82" s="17"/>
      <c r="C82" s="16"/>
      <c r="D82" s="16"/>
      <c r="E82" s="16"/>
      <c r="F82" s="18"/>
      <c r="G82" s="16"/>
      <c r="H82" s="16"/>
      <c r="I82" s="16"/>
      <c r="J82" s="17"/>
      <c r="K82" s="17"/>
      <c r="L82" s="16"/>
      <c r="M82" s="16"/>
      <c r="N82" s="17"/>
      <c r="O82" s="16"/>
      <c r="P82" s="12" t="str">
        <f>IF($A82="","",IF($F82&gt;=Parameter!$B$14,3,IF($F82&gt;=Parameter!$B$13,2,IF($F82&gt;=Parameter!$B$12,1,0)))+MIN(3,$G82)+MIN(2,$H82)+IF($I82="Ya",2,0))</f>
        <v/>
      </c>
      <c r="Q82" s="12" t="str">
        <f>IF($A82="","",IF($P82&gt;=Parameter!$A$20,Parameter!$B$20,IF($P82&gt;=Parameter!$A$19,Parameter!$B$19,Parameter!$B$18)))</f>
        <v/>
      </c>
      <c r="R82" s="19" t="str">
        <f>IF(OR($A82="",$K82=""),"",$K82+INDEX(Parameter!$E$4:$E$7,MATCH($Q82,Parameter!$A$4:$A$7,0))/24)</f>
        <v/>
      </c>
      <c r="S82" s="19" t="str">
        <f t="shared" si="8"/>
        <v/>
      </c>
      <c r="T82" s="12" t="str">
        <f t="shared" si="9"/>
        <v/>
      </c>
      <c r="U82" s="12" t="str">
        <f t="shared" si="10"/>
        <v/>
      </c>
      <c r="V82" s="12" t="str">
        <f t="shared" si="11"/>
        <v/>
      </c>
    </row>
    <row r="83" spans="1:22" x14ac:dyDescent="0.35">
      <c r="A83" s="16"/>
      <c r="B83" s="17"/>
      <c r="C83" s="16"/>
      <c r="D83" s="16"/>
      <c r="E83" s="16"/>
      <c r="F83" s="18"/>
      <c r="G83" s="16"/>
      <c r="H83" s="16"/>
      <c r="I83" s="16"/>
      <c r="J83" s="17"/>
      <c r="K83" s="17"/>
      <c r="L83" s="16"/>
      <c r="M83" s="16"/>
      <c r="N83" s="17"/>
      <c r="O83" s="16"/>
      <c r="P83" s="12" t="str">
        <f>IF($A83="","",IF($F83&gt;=Parameter!$B$14,3,IF($F83&gt;=Parameter!$B$13,2,IF($F83&gt;=Parameter!$B$12,1,0)))+MIN(3,$G83)+MIN(2,$H83)+IF($I83="Ya",2,0))</f>
        <v/>
      </c>
      <c r="Q83" s="12" t="str">
        <f>IF($A83="","",IF($P83&gt;=Parameter!$A$20,Parameter!$B$20,IF($P83&gt;=Parameter!$A$19,Parameter!$B$19,Parameter!$B$18)))</f>
        <v/>
      </c>
      <c r="R83" s="19" t="str">
        <f>IF(OR($A83="",$K83=""),"",$K83+INDEX(Parameter!$E$4:$E$7,MATCH($Q83,Parameter!$A$4:$A$7,0))/24)</f>
        <v/>
      </c>
      <c r="S83" s="19" t="str">
        <f t="shared" si="8"/>
        <v/>
      </c>
      <c r="T83" s="12" t="str">
        <f t="shared" si="9"/>
        <v/>
      </c>
      <c r="U83" s="12" t="str">
        <f t="shared" si="10"/>
        <v/>
      </c>
      <c r="V83" s="12" t="str">
        <f t="shared" si="11"/>
        <v/>
      </c>
    </row>
    <row r="84" spans="1:22" x14ac:dyDescent="0.35">
      <c r="A84" s="16"/>
      <c r="B84" s="17"/>
      <c r="C84" s="16"/>
      <c r="D84" s="16"/>
      <c r="E84" s="16"/>
      <c r="F84" s="18"/>
      <c r="G84" s="16"/>
      <c r="H84" s="16"/>
      <c r="I84" s="16"/>
      <c r="J84" s="17"/>
      <c r="K84" s="17"/>
      <c r="L84" s="16"/>
      <c r="M84" s="16"/>
      <c r="N84" s="17"/>
      <c r="O84" s="16"/>
      <c r="P84" s="12" t="str">
        <f>IF($A84="","",IF($F84&gt;=Parameter!$B$14,3,IF($F84&gt;=Parameter!$B$13,2,IF($F84&gt;=Parameter!$B$12,1,0)))+MIN(3,$G84)+MIN(2,$H84)+IF($I84="Ya",2,0))</f>
        <v/>
      </c>
      <c r="Q84" s="12" t="str">
        <f>IF($A84="","",IF($P84&gt;=Parameter!$A$20,Parameter!$B$20,IF($P84&gt;=Parameter!$A$19,Parameter!$B$19,Parameter!$B$18)))</f>
        <v/>
      </c>
      <c r="R84" s="19" t="str">
        <f>IF(OR($A84="",$K84=""),"",$K84+INDEX(Parameter!$E$4:$E$7,MATCH($Q84,Parameter!$A$4:$A$7,0))/24)</f>
        <v/>
      </c>
      <c r="S84" s="19" t="str">
        <f t="shared" si="8"/>
        <v/>
      </c>
      <c r="T84" s="12" t="str">
        <f t="shared" si="9"/>
        <v/>
      </c>
      <c r="U84" s="12" t="str">
        <f t="shared" si="10"/>
        <v/>
      </c>
      <c r="V84" s="12" t="str">
        <f t="shared" si="11"/>
        <v/>
      </c>
    </row>
    <row r="85" spans="1:22" x14ac:dyDescent="0.35">
      <c r="A85" s="16"/>
      <c r="B85" s="17"/>
      <c r="C85" s="16"/>
      <c r="D85" s="16"/>
      <c r="E85" s="16"/>
      <c r="F85" s="18"/>
      <c r="G85" s="16"/>
      <c r="H85" s="16"/>
      <c r="I85" s="16"/>
      <c r="J85" s="17"/>
      <c r="K85" s="17"/>
      <c r="L85" s="16"/>
      <c r="M85" s="16"/>
      <c r="N85" s="17"/>
      <c r="O85" s="16"/>
      <c r="P85" s="12" t="str">
        <f>IF($A85="","",IF($F85&gt;=Parameter!$B$14,3,IF($F85&gt;=Parameter!$B$13,2,IF($F85&gt;=Parameter!$B$12,1,0)))+MIN(3,$G85)+MIN(2,$H85)+IF($I85="Ya",2,0))</f>
        <v/>
      </c>
      <c r="Q85" s="12" t="str">
        <f>IF($A85="","",IF($P85&gt;=Parameter!$A$20,Parameter!$B$20,IF($P85&gt;=Parameter!$A$19,Parameter!$B$19,Parameter!$B$18)))</f>
        <v/>
      </c>
      <c r="R85" s="19" t="str">
        <f>IF(OR($A85="",$K85=""),"",$K85+INDEX(Parameter!$E$4:$E$7,MATCH($Q85,Parameter!$A$4:$A$7,0))/24)</f>
        <v/>
      </c>
      <c r="S85" s="19" t="str">
        <f t="shared" si="8"/>
        <v/>
      </c>
      <c r="T85" s="12" t="str">
        <f t="shared" si="9"/>
        <v/>
      </c>
      <c r="U85" s="12" t="str">
        <f t="shared" si="10"/>
        <v/>
      </c>
      <c r="V85" s="12" t="str">
        <f t="shared" si="11"/>
        <v/>
      </c>
    </row>
    <row r="86" spans="1:22" x14ac:dyDescent="0.35">
      <c r="A86" s="16"/>
      <c r="B86" s="17"/>
      <c r="C86" s="16"/>
      <c r="D86" s="16"/>
      <c r="E86" s="16"/>
      <c r="F86" s="18"/>
      <c r="G86" s="16"/>
      <c r="H86" s="16"/>
      <c r="I86" s="16"/>
      <c r="J86" s="17"/>
      <c r="K86" s="17"/>
      <c r="L86" s="16"/>
      <c r="M86" s="16"/>
      <c r="N86" s="17"/>
      <c r="O86" s="16"/>
      <c r="P86" s="12" t="str">
        <f>IF($A86="","",IF($F86&gt;=Parameter!$B$14,3,IF($F86&gt;=Parameter!$B$13,2,IF($F86&gt;=Parameter!$B$12,1,0)))+MIN(3,$G86)+MIN(2,$H86)+IF($I86="Ya",2,0))</f>
        <v/>
      </c>
      <c r="Q86" s="12" t="str">
        <f>IF($A86="","",IF($P86&gt;=Parameter!$A$20,Parameter!$B$20,IF($P86&gt;=Parameter!$A$19,Parameter!$B$19,Parameter!$B$18)))</f>
        <v/>
      </c>
      <c r="R86" s="19" t="str">
        <f>IF(OR($A86="",$K86=""),"",$K86+INDEX(Parameter!$E$4:$E$7,MATCH($Q86,Parameter!$A$4:$A$7,0))/24)</f>
        <v/>
      </c>
      <c r="S86" s="19" t="str">
        <f t="shared" si="8"/>
        <v/>
      </c>
      <c r="T86" s="12" t="str">
        <f t="shared" si="9"/>
        <v/>
      </c>
      <c r="U86" s="12" t="str">
        <f t="shared" si="10"/>
        <v/>
      </c>
      <c r="V86" s="12" t="str">
        <f t="shared" si="11"/>
        <v/>
      </c>
    </row>
    <row r="87" spans="1:22" x14ac:dyDescent="0.35">
      <c r="A87" s="16"/>
      <c r="B87" s="17"/>
      <c r="C87" s="16"/>
      <c r="D87" s="16"/>
      <c r="E87" s="16"/>
      <c r="F87" s="18"/>
      <c r="G87" s="16"/>
      <c r="H87" s="16"/>
      <c r="I87" s="16"/>
      <c r="J87" s="17"/>
      <c r="K87" s="17"/>
      <c r="L87" s="16"/>
      <c r="M87" s="16"/>
      <c r="N87" s="17"/>
      <c r="O87" s="16"/>
      <c r="P87" s="12" t="str">
        <f>IF($A87="","",IF($F87&gt;=Parameter!$B$14,3,IF($F87&gt;=Parameter!$B$13,2,IF($F87&gt;=Parameter!$B$12,1,0)))+MIN(3,$G87)+MIN(2,$H87)+IF($I87="Ya",2,0))</f>
        <v/>
      </c>
      <c r="Q87" s="12" t="str">
        <f>IF($A87="","",IF($P87&gt;=Parameter!$A$20,Parameter!$B$20,IF($P87&gt;=Parameter!$A$19,Parameter!$B$19,Parameter!$B$18)))</f>
        <v/>
      </c>
      <c r="R87" s="19" t="str">
        <f>IF(OR($A87="",$K87=""),"",$K87+INDEX(Parameter!$E$4:$E$7,MATCH($Q87,Parameter!$A$4:$A$7,0))/24)</f>
        <v/>
      </c>
      <c r="S87" s="19" t="str">
        <f t="shared" si="8"/>
        <v/>
      </c>
      <c r="T87" s="12" t="str">
        <f t="shared" si="9"/>
        <v/>
      </c>
      <c r="U87" s="12" t="str">
        <f t="shared" si="10"/>
        <v/>
      </c>
      <c r="V87" s="12" t="str">
        <f t="shared" si="11"/>
        <v/>
      </c>
    </row>
    <row r="88" spans="1:22" x14ac:dyDescent="0.35">
      <c r="A88" s="16"/>
      <c r="B88" s="17"/>
      <c r="C88" s="16"/>
      <c r="D88" s="16"/>
      <c r="E88" s="16"/>
      <c r="F88" s="18"/>
      <c r="G88" s="16"/>
      <c r="H88" s="16"/>
      <c r="I88" s="16"/>
      <c r="J88" s="17"/>
      <c r="K88" s="17"/>
      <c r="L88" s="16"/>
      <c r="M88" s="16"/>
      <c r="N88" s="17"/>
      <c r="O88" s="16"/>
      <c r="P88" s="12" t="str">
        <f>IF($A88="","",IF($F88&gt;=Parameter!$B$14,3,IF($F88&gt;=Parameter!$B$13,2,IF($F88&gt;=Parameter!$B$12,1,0)))+MIN(3,$G88)+MIN(2,$H88)+IF($I88="Ya",2,0))</f>
        <v/>
      </c>
      <c r="Q88" s="12" t="str">
        <f>IF($A88="","",IF($P88&gt;=Parameter!$A$20,Parameter!$B$20,IF($P88&gt;=Parameter!$A$19,Parameter!$B$19,Parameter!$B$18)))</f>
        <v/>
      </c>
      <c r="R88" s="19" t="str">
        <f>IF(OR($A88="",$K88=""),"",$K88+INDEX(Parameter!$E$4:$E$7,MATCH($Q88,Parameter!$A$4:$A$7,0))/24)</f>
        <v/>
      </c>
      <c r="S88" s="19" t="str">
        <f t="shared" si="8"/>
        <v/>
      </c>
      <c r="T88" s="12" t="str">
        <f t="shared" si="9"/>
        <v/>
      </c>
      <c r="U88" s="12" t="str">
        <f t="shared" si="10"/>
        <v/>
      </c>
      <c r="V88" s="12" t="str">
        <f t="shared" si="11"/>
        <v/>
      </c>
    </row>
    <row r="89" spans="1:22" x14ac:dyDescent="0.35">
      <c r="A89" s="16"/>
      <c r="B89" s="17"/>
      <c r="C89" s="16"/>
      <c r="D89" s="16"/>
      <c r="E89" s="16"/>
      <c r="F89" s="18"/>
      <c r="G89" s="16"/>
      <c r="H89" s="16"/>
      <c r="I89" s="16"/>
      <c r="J89" s="17"/>
      <c r="K89" s="17"/>
      <c r="L89" s="16"/>
      <c r="M89" s="16"/>
      <c r="N89" s="17"/>
      <c r="O89" s="16"/>
      <c r="P89" s="12" t="str">
        <f>IF($A89="","",IF($F89&gt;=Parameter!$B$14,3,IF($F89&gt;=Parameter!$B$13,2,IF($F89&gt;=Parameter!$B$12,1,0)))+MIN(3,$G89)+MIN(2,$H89)+IF($I89="Ya",2,0))</f>
        <v/>
      </c>
      <c r="Q89" s="12" t="str">
        <f>IF($A89="","",IF($P89&gt;=Parameter!$A$20,Parameter!$B$20,IF($P89&gt;=Parameter!$A$19,Parameter!$B$19,Parameter!$B$18)))</f>
        <v/>
      </c>
      <c r="R89" s="19" t="str">
        <f>IF(OR($A89="",$K89=""),"",$K89+INDEX(Parameter!$E$4:$E$7,MATCH($Q89,Parameter!$A$4:$A$7,0))/24)</f>
        <v/>
      </c>
      <c r="S89" s="19" t="str">
        <f t="shared" si="8"/>
        <v/>
      </c>
      <c r="T89" s="12" t="str">
        <f t="shared" si="9"/>
        <v/>
      </c>
      <c r="U89" s="12" t="str">
        <f t="shared" si="10"/>
        <v/>
      </c>
      <c r="V89" s="12" t="str">
        <f t="shared" si="11"/>
        <v/>
      </c>
    </row>
    <row r="90" spans="1:22" x14ac:dyDescent="0.35">
      <c r="A90" s="16"/>
      <c r="B90" s="17"/>
      <c r="C90" s="16"/>
      <c r="D90" s="16"/>
      <c r="E90" s="16"/>
      <c r="F90" s="18"/>
      <c r="G90" s="16"/>
      <c r="H90" s="16"/>
      <c r="I90" s="16"/>
      <c r="J90" s="17"/>
      <c r="K90" s="17"/>
      <c r="L90" s="16"/>
      <c r="M90" s="16"/>
      <c r="N90" s="17"/>
      <c r="O90" s="16"/>
      <c r="P90" s="12" t="str">
        <f>IF($A90="","",IF($F90&gt;=Parameter!$B$14,3,IF($F90&gt;=Parameter!$B$13,2,IF($F90&gt;=Parameter!$B$12,1,0)))+MIN(3,$G90)+MIN(2,$H90)+IF($I90="Ya",2,0))</f>
        <v/>
      </c>
      <c r="Q90" s="12" t="str">
        <f>IF($A90="","",IF($P90&gt;=Parameter!$A$20,Parameter!$B$20,IF($P90&gt;=Parameter!$A$19,Parameter!$B$19,Parameter!$B$18)))</f>
        <v/>
      </c>
      <c r="R90" s="19" t="str">
        <f>IF(OR($A90="",$K90=""),"",$K90+INDEX(Parameter!$E$4:$E$7,MATCH($Q90,Parameter!$A$4:$A$7,0))/24)</f>
        <v/>
      </c>
      <c r="S90" s="19" t="str">
        <f t="shared" si="8"/>
        <v/>
      </c>
      <c r="T90" s="12" t="str">
        <f t="shared" si="9"/>
        <v/>
      </c>
      <c r="U90" s="12" t="str">
        <f t="shared" si="10"/>
        <v/>
      </c>
      <c r="V90" s="12" t="str">
        <f t="shared" si="11"/>
        <v/>
      </c>
    </row>
    <row r="91" spans="1:22" x14ac:dyDescent="0.35">
      <c r="A91" s="16"/>
      <c r="B91" s="17"/>
      <c r="C91" s="16"/>
      <c r="D91" s="16"/>
      <c r="E91" s="16"/>
      <c r="F91" s="18"/>
      <c r="G91" s="16"/>
      <c r="H91" s="16"/>
      <c r="I91" s="16"/>
      <c r="J91" s="17"/>
      <c r="K91" s="17"/>
      <c r="L91" s="16"/>
      <c r="M91" s="16"/>
      <c r="N91" s="17"/>
      <c r="O91" s="16"/>
      <c r="P91" s="12" t="str">
        <f>IF($A91="","",IF($F91&gt;=Parameter!$B$14,3,IF($F91&gt;=Parameter!$B$13,2,IF($F91&gt;=Parameter!$B$12,1,0)))+MIN(3,$G91)+MIN(2,$H91)+IF($I91="Ya",2,0))</f>
        <v/>
      </c>
      <c r="Q91" s="12" t="str">
        <f>IF($A91="","",IF($P91&gt;=Parameter!$A$20,Parameter!$B$20,IF($P91&gt;=Parameter!$A$19,Parameter!$B$19,Parameter!$B$18)))</f>
        <v/>
      </c>
      <c r="R91" s="19" t="str">
        <f>IF(OR($A91="",$K91=""),"",$K91+INDEX(Parameter!$E$4:$E$7,MATCH($Q91,Parameter!$A$4:$A$7,0))/24)</f>
        <v/>
      </c>
      <c r="S91" s="19" t="str">
        <f t="shared" si="8"/>
        <v/>
      </c>
      <c r="T91" s="12" t="str">
        <f t="shared" si="9"/>
        <v/>
      </c>
      <c r="U91" s="12" t="str">
        <f t="shared" si="10"/>
        <v/>
      </c>
      <c r="V91" s="12" t="str">
        <f t="shared" si="11"/>
        <v/>
      </c>
    </row>
    <row r="92" spans="1:22" x14ac:dyDescent="0.35">
      <c r="A92" s="16"/>
      <c r="B92" s="17"/>
      <c r="C92" s="16"/>
      <c r="D92" s="16"/>
      <c r="E92" s="16"/>
      <c r="F92" s="18"/>
      <c r="G92" s="16"/>
      <c r="H92" s="16"/>
      <c r="I92" s="16"/>
      <c r="J92" s="17"/>
      <c r="K92" s="17"/>
      <c r="L92" s="16"/>
      <c r="M92" s="16"/>
      <c r="N92" s="17"/>
      <c r="O92" s="16"/>
      <c r="P92" s="12" t="str">
        <f>IF($A92="","",IF($F92&gt;=Parameter!$B$14,3,IF($F92&gt;=Parameter!$B$13,2,IF($F92&gt;=Parameter!$B$12,1,0)))+MIN(3,$G92)+MIN(2,$H92)+IF($I92="Ya",2,0))</f>
        <v/>
      </c>
      <c r="Q92" s="12" t="str">
        <f>IF($A92="","",IF($P92&gt;=Parameter!$A$20,Parameter!$B$20,IF($P92&gt;=Parameter!$A$19,Parameter!$B$19,Parameter!$B$18)))</f>
        <v/>
      </c>
      <c r="R92" s="19" t="str">
        <f>IF(OR($A92="",$K92=""),"",$K92+INDEX(Parameter!$E$4:$E$7,MATCH($Q92,Parameter!$A$4:$A$7,0))/24)</f>
        <v/>
      </c>
      <c r="S92" s="19" t="str">
        <f t="shared" si="8"/>
        <v/>
      </c>
      <c r="T92" s="12" t="str">
        <f t="shared" si="9"/>
        <v/>
      </c>
      <c r="U92" s="12" t="str">
        <f t="shared" si="10"/>
        <v/>
      </c>
      <c r="V92" s="12" t="str">
        <f t="shared" si="11"/>
        <v/>
      </c>
    </row>
    <row r="93" spans="1:22" x14ac:dyDescent="0.35">
      <c r="A93" s="16"/>
      <c r="B93" s="17"/>
      <c r="C93" s="16"/>
      <c r="D93" s="16"/>
      <c r="E93" s="16"/>
      <c r="F93" s="18"/>
      <c r="G93" s="16"/>
      <c r="H93" s="16"/>
      <c r="I93" s="16"/>
      <c r="J93" s="17"/>
      <c r="K93" s="17"/>
      <c r="L93" s="16"/>
      <c r="M93" s="16"/>
      <c r="N93" s="17"/>
      <c r="O93" s="16"/>
      <c r="P93" s="12" t="str">
        <f>IF($A93="","",IF($F93&gt;=Parameter!$B$14,3,IF($F93&gt;=Parameter!$B$13,2,IF($F93&gt;=Parameter!$B$12,1,0)))+MIN(3,$G93)+MIN(2,$H93)+IF($I93="Ya",2,0))</f>
        <v/>
      </c>
      <c r="Q93" s="12" t="str">
        <f>IF($A93="","",IF($P93&gt;=Parameter!$A$20,Parameter!$B$20,IF($P93&gt;=Parameter!$A$19,Parameter!$B$19,Parameter!$B$18)))</f>
        <v/>
      </c>
      <c r="R93" s="19" t="str">
        <f>IF(OR($A93="",$K93=""),"",$K93+INDEX(Parameter!$E$4:$E$7,MATCH($Q93,Parameter!$A$4:$A$7,0))/24)</f>
        <v/>
      </c>
      <c r="S93" s="19" t="str">
        <f t="shared" si="8"/>
        <v/>
      </c>
      <c r="T93" s="12" t="str">
        <f t="shared" si="9"/>
        <v/>
      </c>
      <c r="U93" s="12" t="str">
        <f t="shared" si="10"/>
        <v/>
      </c>
      <c r="V93" s="12" t="str">
        <f t="shared" si="11"/>
        <v/>
      </c>
    </row>
    <row r="94" spans="1:22" x14ac:dyDescent="0.35">
      <c r="A94" s="16"/>
      <c r="B94" s="17"/>
      <c r="C94" s="16"/>
      <c r="D94" s="16"/>
      <c r="E94" s="16"/>
      <c r="F94" s="18"/>
      <c r="G94" s="16"/>
      <c r="H94" s="16"/>
      <c r="I94" s="16"/>
      <c r="J94" s="17"/>
      <c r="K94" s="17"/>
      <c r="L94" s="16"/>
      <c r="M94" s="16"/>
      <c r="N94" s="17"/>
      <c r="O94" s="16"/>
      <c r="P94" s="12" t="str">
        <f>IF($A94="","",IF($F94&gt;=Parameter!$B$14,3,IF($F94&gt;=Parameter!$B$13,2,IF($F94&gt;=Parameter!$B$12,1,0)))+MIN(3,$G94)+MIN(2,$H94)+IF($I94="Ya",2,0))</f>
        <v/>
      </c>
      <c r="Q94" s="12" t="str">
        <f>IF($A94="","",IF($P94&gt;=Parameter!$A$20,Parameter!$B$20,IF($P94&gt;=Parameter!$A$19,Parameter!$B$19,Parameter!$B$18)))</f>
        <v/>
      </c>
      <c r="R94" s="19" t="str">
        <f>IF(OR($A94="",$K94=""),"",$K94+INDEX(Parameter!$E$4:$E$7,MATCH($Q94,Parameter!$A$4:$A$7,0))/24)</f>
        <v/>
      </c>
      <c r="S94" s="19" t="str">
        <f t="shared" si="8"/>
        <v/>
      </c>
      <c r="T94" s="12" t="str">
        <f t="shared" si="9"/>
        <v/>
      </c>
      <c r="U94" s="12" t="str">
        <f t="shared" si="10"/>
        <v/>
      </c>
      <c r="V94" s="12" t="str">
        <f t="shared" si="11"/>
        <v/>
      </c>
    </row>
    <row r="95" spans="1:22" x14ac:dyDescent="0.35">
      <c r="A95" s="16"/>
      <c r="B95" s="17"/>
      <c r="C95" s="16"/>
      <c r="D95" s="16"/>
      <c r="E95" s="16"/>
      <c r="F95" s="18"/>
      <c r="G95" s="16"/>
      <c r="H95" s="16"/>
      <c r="I95" s="16"/>
      <c r="J95" s="17"/>
      <c r="K95" s="17"/>
      <c r="L95" s="16"/>
      <c r="M95" s="16"/>
      <c r="N95" s="17"/>
      <c r="O95" s="16"/>
      <c r="P95" s="12" t="str">
        <f>IF($A95="","",IF($F95&gt;=Parameter!$B$14,3,IF($F95&gt;=Parameter!$B$13,2,IF($F95&gt;=Parameter!$B$12,1,0)))+MIN(3,$G95)+MIN(2,$H95)+IF($I95="Ya",2,0))</f>
        <v/>
      </c>
      <c r="Q95" s="12" t="str">
        <f>IF($A95="","",IF($P95&gt;=Parameter!$A$20,Parameter!$B$20,IF($P95&gt;=Parameter!$A$19,Parameter!$B$19,Parameter!$B$18)))</f>
        <v/>
      </c>
      <c r="R95" s="19" t="str">
        <f>IF(OR($A95="",$K95=""),"",$K95+INDEX(Parameter!$E$4:$E$7,MATCH($Q95,Parameter!$A$4:$A$7,0))/24)</f>
        <v/>
      </c>
      <c r="S95" s="19" t="str">
        <f t="shared" si="8"/>
        <v/>
      </c>
      <c r="T95" s="12" t="str">
        <f t="shared" si="9"/>
        <v/>
      </c>
      <c r="U95" s="12" t="str">
        <f t="shared" si="10"/>
        <v/>
      </c>
      <c r="V95" s="12" t="str">
        <f t="shared" si="11"/>
        <v/>
      </c>
    </row>
    <row r="96" spans="1:22" x14ac:dyDescent="0.35">
      <c r="A96" s="16"/>
      <c r="B96" s="17"/>
      <c r="C96" s="16"/>
      <c r="D96" s="16"/>
      <c r="E96" s="16"/>
      <c r="F96" s="18"/>
      <c r="G96" s="16"/>
      <c r="H96" s="16"/>
      <c r="I96" s="16"/>
      <c r="J96" s="17"/>
      <c r="K96" s="17"/>
      <c r="L96" s="16"/>
      <c r="M96" s="16"/>
      <c r="N96" s="17"/>
      <c r="O96" s="16"/>
      <c r="P96" s="12" t="str">
        <f>IF($A96="","",IF($F96&gt;=Parameter!$B$14,3,IF($F96&gt;=Parameter!$B$13,2,IF($F96&gt;=Parameter!$B$12,1,0)))+MIN(3,$G96)+MIN(2,$H96)+IF($I96="Ya",2,0))</f>
        <v/>
      </c>
      <c r="Q96" s="12" t="str">
        <f>IF($A96="","",IF($P96&gt;=Parameter!$A$20,Parameter!$B$20,IF($P96&gt;=Parameter!$A$19,Parameter!$B$19,Parameter!$B$18)))</f>
        <v/>
      </c>
      <c r="R96" s="19" t="str">
        <f>IF(OR($A96="",$K96=""),"",$K96+INDEX(Parameter!$E$4:$E$7,MATCH($Q96,Parameter!$A$4:$A$7,0))/24)</f>
        <v/>
      </c>
      <c r="S96" s="19" t="str">
        <f t="shared" si="8"/>
        <v/>
      </c>
      <c r="T96" s="12" t="str">
        <f t="shared" si="9"/>
        <v/>
      </c>
      <c r="U96" s="12" t="str">
        <f t="shared" si="10"/>
        <v/>
      </c>
      <c r="V96" s="12" t="str">
        <f t="shared" si="11"/>
        <v/>
      </c>
    </row>
    <row r="97" spans="1:22" x14ac:dyDescent="0.35">
      <c r="A97" s="16"/>
      <c r="B97" s="17"/>
      <c r="C97" s="16"/>
      <c r="D97" s="16"/>
      <c r="E97" s="16"/>
      <c r="F97" s="18"/>
      <c r="G97" s="16"/>
      <c r="H97" s="16"/>
      <c r="I97" s="16"/>
      <c r="J97" s="17"/>
      <c r="K97" s="17"/>
      <c r="L97" s="16"/>
      <c r="M97" s="16"/>
      <c r="N97" s="17"/>
      <c r="O97" s="16"/>
      <c r="P97" s="12" t="str">
        <f>IF($A97="","",IF($F97&gt;=Parameter!$B$14,3,IF($F97&gt;=Parameter!$B$13,2,IF($F97&gt;=Parameter!$B$12,1,0)))+MIN(3,$G97)+MIN(2,$H97)+IF($I97="Ya",2,0))</f>
        <v/>
      </c>
      <c r="Q97" s="12" t="str">
        <f>IF($A97="","",IF($P97&gt;=Parameter!$A$20,Parameter!$B$20,IF($P97&gt;=Parameter!$A$19,Parameter!$B$19,Parameter!$B$18)))</f>
        <v/>
      </c>
      <c r="R97" s="19" t="str">
        <f>IF(OR($A97="",$K97=""),"",$K97+INDEX(Parameter!$E$4:$E$7,MATCH($Q97,Parameter!$A$4:$A$7,0))/24)</f>
        <v/>
      </c>
      <c r="S97" s="19" t="str">
        <f t="shared" si="8"/>
        <v/>
      </c>
      <c r="T97" s="12" t="str">
        <f t="shared" si="9"/>
        <v/>
      </c>
      <c r="U97" s="12" t="str">
        <f t="shared" si="10"/>
        <v/>
      </c>
      <c r="V97" s="12" t="str">
        <f t="shared" si="11"/>
        <v/>
      </c>
    </row>
    <row r="98" spans="1:22" x14ac:dyDescent="0.35">
      <c r="A98" s="16"/>
      <c r="B98" s="17"/>
      <c r="C98" s="16"/>
      <c r="D98" s="16"/>
      <c r="E98" s="16"/>
      <c r="F98" s="18"/>
      <c r="G98" s="16"/>
      <c r="H98" s="16"/>
      <c r="I98" s="16"/>
      <c r="J98" s="17"/>
      <c r="K98" s="17"/>
      <c r="L98" s="16"/>
      <c r="M98" s="16"/>
      <c r="N98" s="17"/>
      <c r="O98" s="16"/>
      <c r="P98" s="12" t="str">
        <f>IF($A98="","",IF($F98&gt;=Parameter!$B$14,3,IF($F98&gt;=Parameter!$B$13,2,IF($F98&gt;=Parameter!$B$12,1,0)))+MIN(3,$G98)+MIN(2,$H98)+IF($I98="Ya",2,0))</f>
        <v/>
      </c>
      <c r="Q98" s="12" t="str">
        <f>IF($A98="","",IF($P98&gt;=Parameter!$A$20,Parameter!$B$20,IF($P98&gt;=Parameter!$A$19,Parameter!$B$19,Parameter!$B$18)))</f>
        <v/>
      </c>
      <c r="R98" s="19" t="str">
        <f>IF(OR($A98="",$K98=""),"",$K98+INDEX(Parameter!$E$4:$E$7,MATCH($Q98,Parameter!$A$4:$A$7,0))/24)</f>
        <v/>
      </c>
      <c r="S98" s="19" t="str">
        <f t="shared" si="8"/>
        <v/>
      </c>
      <c r="T98" s="12" t="str">
        <f t="shared" si="9"/>
        <v/>
      </c>
      <c r="U98" s="12" t="str">
        <f t="shared" si="10"/>
        <v/>
      </c>
      <c r="V98" s="12" t="str">
        <f t="shared" si="11"/>
        <v/>
      </c>
    </row>
    <row r="99" spans="1:22" x14ac:dyDescent="0.35">
      <c r="A99" s="16"/>
      <c r="B99" s="17"/>
      <c r="C99" s="16"/>
      <c r="D99" s="16"/>
      <c r="E99" s="16"/>
      <c r="F99" s="18"/>
      <c r="G99" s="16"/>
      <c r="H99" s="16"/>
      <c r="I99" s="16"/>
      <c r="J99" s="17"/>
      <c r="K99" s="17"/>
      <c r="L99" s="16"/>
      <c r="M99" s="16"/>
      <c r="N99" s="17"/>
      <c r="O99" s="16"/>
      <c r="P99" s="12" t="str">
        <f>IF($A99="","",IF($F99&gt;=Parameter!$B$14,3,IF($F99&gt;=Parameter!$B$13,2,IF($F99&gt;=Parameter!$B$12,1,0)))+MIN(3,$G99)+MIN(2,$H99)+IF($I99="Ya",2,0))</f>
        <v/>
      </c>
      <c r="Q99" s="12" t="str">
        <f>IF($A99="","",IF($P99&gt;=Parameter!$A$20,Parameter!$B$20,IF($P99&gt;=Parameter!$A$19,Parameter!$B$19,Parameter!$B$18)))</f>
        <v/>
      </c>
      <c r="R99" s="19" t="str">
        <f>IF(OR($A99="",$K99=""),"",$K99+INDEX(Parameter!$E$4:$E$7,MATCH($Q99,Parameter!$A$4:$A$7,0))/24)</f>
        <v/>
      </c>
      <c r="S99" s="19" t="str">
        <f t="shared" si="8"/>
        <v/>
      </c>
      <c r="T99" s="12" t="str">
        <f t="shared" si="9"/>
        <v/>
      </c>
      <c r="U99" s="12" t="str">
        <f t="shared" si="10"/>
        <v/>
      </c>
      <c r="V99" s="12" t="str">
        <f t="shared" si="11"/>
        <v/>
      </c>
    </row>
    <row r="100" spans="1:22" x14ac:dyDescent="0.35">
      <c r="A100" s="16"/>
      <c r="B100" s="17"/>
      <c r="C100" s="16"/>
      <c r="D100" s="16"/>
      <c r="E100" s="16"/>
      <c r="F100" s="18"/>
      <c r="G100" s="16"/>
      <c r="H100" s="16"/>
      <c r="I100" s="16"/>
      <c r="J100" s="17"/>
      <c r="K100" s="17"/>
      <c r="L100" s="16"/>
      <c r="M100" s="16"/>
      <c r="N100" s="17"/>
      <c r="O100" s="16"/>
      <c r="P100" s="12" t="str">
        <f>IF($A100="","",IF($F100&gt;=Parameter!$B$14,3,IF($F100&gt;=Parameter!$B$13,2,IF($F100&gt;=Parameter!$B$12,1,0)))+MIN(3,$G100)+MIN(2,$H100)+IF($I100="Ya",2,0))</f>
        <v/>
      </c>
      <c r="Q100" s="12" t="str">
        <f>IF($A100="","",IF($P100&gt;=Parameter!$A$20,Parameter!$B$20,IF($P100&gt;=Parameter!$A$19,Parameter!$B$19,Parameter!$B$18)))</f>
        <v/>
      </c>
      <c r="R100" s="19" t="str">
        <f>IF(OR($A100="",$K100=""),"",$K100+INDEX(Parameter!$E$4:$E$7,MATCH($Q100,Parameter!$A$4:$A$7,0))/24)</f>
        <v/>
      </c>
      <c r="S100" s="19" t="str">
        <f t="shared" si="8"/>
        <v/>
      </c>
      <c r="T100" s="12" t="str">
        <f t="shared" si="9"/>
        <v/>
      </c>
      <c r="U100" s="12" t="str">
        <f t="shared" si="10"/>
        <v/>
      </c>
      <c r="V100" s="12" t="str">
        <f t="shared" si="11"/>
        <v/>
      </c>
    </row>
    <row r="101" spans="1:22" x14ac:dyDescent="0.35">
      <c r="A101" s="16"/>
      <c r="B101" s="17"/>
      <c r="C101" s="16"/>
      <c r="D101" s="16"/>
      <c r="E101" s="16"/>
      <c r="F101" s="18"/>
      <c r="G101" s="16"/>
      <c r="H101" s="16"/>
      <c r="I101" s="16"/>
      <c r="J101" s="17"/>
      <c r="K101" s="17"/>
      <c r="L101" s="16"/>
      <c r="M101" s="16"/>
      <c r="N101" s="17"/>
      <c r="O101" s="16"/>
      <c r="P101" s="12" t="str">
        <f>IF($A101="","",IF($F101&gt;=Parameter!$B$14,3,IF($F101&gt;=Parameter!$B$13,2,IF($F101&gt;=Parameter!$B$12,1,0)))+MIN(3,$G101)+MIN(2,$H101)+IF($I101="Ya",2,0))</f>
        <v/>
      </c>
      <c r="Q101" s="12" t="str">
        <f>IF($A101="","",IF($P101&gt;=Parameter!$A$20,Parameter!$B$20,IF($P101&gt;=Parameter!$A$19,Parameter!$B$19,Parameter!$B$18)))</f>
        <v/>
      </c>
      <c r="R101" s="19" t="str">
        <f>IF(OR($A101="",$K101=""),"",$K101+INDEX(Parameter!$E$4:$E$7,MATCH($Q101,Parameter!$A$4:$A$7,0))/24)</f>
        <v/>
      </c>
      <c r="S101" s="19" t="str">
        <f t="shared" ref="S101:S132" si="12">IF($J101="","",$J101+1)</f>
        <v/>
      </c>
      <c r="T101" s="12" t="str">
        <f t="shared" ref="T101:T132" si="13">IF(OR($R101="",$S101=""),"",IF($R101&lt;=$S101,"Aman","Kirim update atau template sebelum "&amp;TEXT($S101,"dd/mm hh:mm")))</f>
        <v/>
      </c>
      <c r="U101" s="12" t="str">
        <f t="shared" ref="U101:U132" si="14">IF(OR($N101="",$R101=""),"",IF($N101&lt;=$R101,"Ya","Tidak"))</f>
        <v/>
      </c>
      <c r="V101" s="12" t="str">
        <f t="shared" ref="V101:V132" si="15">IF(OR($N101="",$K101=""),"",ROUND(($N101-$K101)*24,1))</f>
        <v/>
      </c>
    </row>
    <row r="102" spans="1:22" x14ac:dyDescent="0.35">
      <c r="A102" s="16"/>
      <c r="B102" s="17"/>
      <c r="C102" s="16"/>
      <c r="D102" s="16"/>
      <c r="E102" s="16"/>
      <c r="F102" s="18"/>
      <c r="G102" s="16"/>
      <c r="H102" s="16"/>
      <c r="I102" s="16"/>
      <c r="J102" s="17"/>
      <c r="K102" s="17"/>
      <c r="L102" s="16"/>
      <c r="M102" s="16"/>
      <c r="N102" s="17"/>
      <c r="O102" s="16"/>
      <c r="P102" s="12" t="str">
        <f>IF($A102="","",IF($F102&gt;=Parameter!$B$14,3,IF($F102&gt;=Parameter!$B$13,2,IF($F102&gt;=Parameter!$B$12,1,0)))+MIN(3,$G102)+MIN(2,$H102)+IF($I102="Ya",2,0))</f>
        <v/>
      </c>
      <c r="Q102" s="12" t="str">
        <f>IF($A102="","",IF($P102&gt;=Parameter!$A$20,Parameter!$B$20,IF($P102&gt;=Parameter!$A$19,Parameter!$B$19,Parameter!$B$18)))</f>
        <v/>
      </c>
      <c r="R102" s="19" t="str">
        <f>IF(OR($A102="",$K102=""),"",$K102+INDEX(Parameter!$E$4:$E$7,MATCH($Q102,Parameter!$A$4:$A$7,0))/24)</f>
        <v/>
      </c>
      <c r="S102" s="19" t="str">
        <f t="shared" si="12"/>
        <v/>
      </c>
      <c r="T102" s="12" t="str">
        <f t="shared" si="13"/>
        <v/>
      </c>
      <c r="U102" s="12" t="str">
        <f t="shared" si="14"/>
        <v/>
      </c>
      <c r="V102" s="12" t="str">
        <f t="shared" si="15"/>
        <v/>
      </c>
    </row>
    <row r="103" spans="1:22" x14ac:dyDescent="0.35">
      <c r="A103" s="16"/>
      <c r="B103" s="17"/>
      <c r="C103" s="16"/>
      <c r="D103" s="16"/>
      <c r="E103" s="16"/>
      <c r="F103" s="18"/>
      <c r="G103" s="16"/>
      <c r="H103" s="16"/>
      <c r="I103" s="16"/>
      <c r="J103" s="17"/>
      <c r="K103" s="17"/>
      <c r="L103" s="16"/>
      <c r="M103" s="16"/>
      <c r="N103" s="17"/>
      <c r="O103" s="16"/>
      <c r="P103" s="12" t="str">
        <f>IF($A103="","",IF($F103&gt;=Parameter!$B$14,3,IF($F103&gt;=Parameter!$B$13,2,IF($F103&gt;=Parameter!$B$12,1,0)))+MIN(3,$G103)+MIN(2,$H103)+IF($I103="Ya",2,0))</f>
        <v/>
      </c>
      <c r="Q103" s="12" t="str">
        <f>IF($A103="","",IF($P103&gt;=Parameter!$A$20,Parameter!$B$20,IF($P103&gt;=Parameter!$A$19,Parameter!$B$19,Parameter!$B$18)))</f>
        <v/>
      </c>
      <c r="R103" s="19" t="str">
        <f>IF(OR($A103="",$K103=""),"",$K103+INDEX(Parameter!$E$4:$E$7,MATCH($Q103,Parameter!$A$4:$A$7,0))/24)</f>
        <v/>
      </c>
      <c r="S103" s="19" t="str">
        <f t="shared" si="12"/>
        <v/>
      </c>
      <c r="T103" s="12" t="str">
        <f t="shared" si="13"/>
        <v/>
      </c>
      <c r="U103" s="12" t="str">
        <f t="shared" si="14"/>
        <v/>
      </c>
      <c r="V103" s="12" t="str">
        <f t="shared" si="15"/>
        <v/>
      </c>
    </row>
    <row r="104" spans="1:22" x14ac:dyDescent="0.35">
      <c r="A104" s="16"/>
      <c r="B104" s="17"/>
      <c r="C104" s="16"/>
      <c r="D104" s="16"/>
      <c r="E104" s="16"/>
      <c r="F104" s="18"/>
      <c r="G104" s="16"/>
      <c r="H104" s="16"/>
      <c r="I104" s="16"/>
      <c r="J104" s="17"/>
      <c r="K104" s="17"/>
      <c r="L104" s="16"/>
      <c r="M104" s="16"/>
      <c r="N104" s="17"/>
      <c r="O104" s="16"/>
      <c r="P104" s="12" t="str">
        <f>IF($A104="","",IF($F104&gt;=Parameter!$B$14,3,IF($F104&gt;=Parameter!$B$13,2,IF($F104&gt;=Parameter!$B$12,1,0)))+MIN(3,$G104)+MIN(2,$H104)+IF($I104="Ya",2,0))</f>
        <v/>
      </c>
      <c r="Q104" s="12" t="str">
        <f>IF($A104="","",IF($P104&gt;=Parameter!$A$20,Parameter!$B$20,IF($P104&gt;=Parameter!$A$19,Parameter!$B$19,Parameter!$B$18)))</f>
        <v/>
      </c>
      <c r="R104" s="19" t="str">
        <f>IF(OR($A104="",$K104=""),"",$K104+INDEX(Parameter!$E$4:$E$7,MATCH($Q104,Parameter!$A$4:$A$7,0))/24)</f>
        <v/>
      </c>
      <c r="S104" s="19" t="str">
        <f t="shared" si="12"/>
        <v/>
      </c>
      <c r="T104" s="12" t="str">
        <f t="shared" si="13"/>
        <v/>
      </c>
      <c r="U104" s="12" t="str">
        <f t="shared" si="14"/>
        <v/>
      </c>
      <c r="V104" s="12" t="str">
        <f t="shared" si="15"/>
        <v/>
      </c>
    </row>
    <row r="105" spans="1:22" x14ac:dyDescent="0.35">
      <c r="A105" s="16"/>
      <c r="B105" s="17"/>
      <c r="C105" s="16"/>
      <c r="D105" s="16"/>
      <c r="E105" s="16"/>
      <c r="F105" s="18"/>
      <c r="G105" s="16"/>
      <c r="H105" s="16"/>
      <c r="I105" s="16"/>
      <c r="J105" s="17"/>
      <c r="K105" s="17"/>
      <c r="L105" s="16"/>
      <c r="M105" s="16"/>
      <c r="N105" s="17"/>
      <c r="O105" s="16"/>
      <c r="P105" s="12" t="str">
        <f>IF($A105="","",IF($F105&gt;=Parameter!$B$14,3,IF($F105&gt;=Parameter!$B$13,2,IF($F105&gt;=Parameter!$B$12,1,0)))+MIN(3,$G105)+MIN(2,$H105)+IF($I105="Ya",2,0))</f>
        <v/>
      </c>
      <c r="Q105" s="12" t="str">
        <f>IF($A105="","",IF($P105&gt;=Parameter!$A$20,Parameter!$B$20,IF($P105&gt;=Parameter!$A$19,Parameter!$B$19,Parameter!$B$18)))</f>
        <v/>
      </c>
      <c r="R105" s="19" t="str">
        <f>IF(OR($A105="",$K105=""),"",$K105+INDEX(Parameter!$E$4:$E$7,MATCH($Q105,Parameter!$A$4:$A$7,0))/24)</f>
        <v/>
      </c>
      <c r="S105" s="19" t="str">
        <f t="shared" si="12"/>
        <v/>
      </c>
      <c r="T105" s="12" t="str">
        <f t="shared" si="13"/>
        <v/>
      </c>
      <c r="U105" s="12" t="str">
        <f t="shared" si="14"/>
        <v/>
      </c>
      <c r="V105" s="12" t="str">
        <f t="shared" si="15"/>
        <v/>
      </c>
    </row>
    <row r="106" spans="1:22" x14ac:dyDescent="0.35">
      <c r="A106" s="16"/>
      <c r="B106" s="17"/>
      <c r="C106" s="16"/>
      <c r="D106" s="16"/>
      <c r="E106" s="16"/>
      <c r="F106" s="18"/>
      <c r="G106" s="16"/>
      <c r="H106" s="16"/>
      <c r="I106" s="16"/>
      <c r="J106" s="17"/>
      <c r="K106" s="17"/>
      <c r="L106" s="16"/>
      <c r="M106" s="16"/>
      <c r="N106" s="17"/>
      <c r="O106" s="16"/>
      <c r="P106" s="12" t="str">
        <f>IF($A106="","",IF($F106&gt;=Parameter!$B$14,3,IF($F106&gt;=Parameter!$B$13,2,IF($F106&gt;=Parameter!$B$12,1,0)))+MIN(3,$G106)+MIN(2,$H106)+IF($I106="Ya",2,0))</f>
        <v/>
      </c>
      <c r="Q106" s="12" t="str">
        <f>IF($A106="","",IF($P106&gt;=Parameter!$A$20,Parameter!$B$20,IF($P106&gt;=Parameter!$A$19,Parameter!$B$19,Parameter!$B$18)))</f>
        <v/>
      </c>
      <c r="R106" s="19" t="str">
        <f>IF(OR($A106="",$K106=""),"",$K106+INDEX(Parameter!$E$4:$E$7,MATCH($Q106,Parameter!$A$4:$A$7,0))/24)</f>
        <v/>
      </c>
      <c r="S106" s="19" t="str">
        <f t="shared" si="12"/>
        <v/>
      </c>
      <c r="T106" s="12" t="str">
        <f t="shared" si="13"/>
        <v/>
      </c>
      <c r="U106" s="12" t="str">
        <f t="shared" si="14"/>
        <v/>
      </c>
      <c r="V106" s="12" t="str">
        <f t="shared" si="15"/>
        <v/>
      </c>
    </row>
    <row r="107" spans="1:22" x14ac:dyDescent="0.35">
      <c r="A107" s="16"/>
      <c r="B107" s="17"/>
      <c r="C107" s="16"/>
      <c r="D107" s="16"/>
      <c r="E107" s="16"/>
      <c r="F107" s="18"/>
      <c r="G107" s="16"/>
      <c r="H107" s="16"/>
      <c r="I107" s="16"/>
      <c r="J107" s="17"/>
      <c r="K107" s="17"/>
      <c r="L107" s="16"/>
      <c r="M107" s="16"/>
      <c r="N107" s="17"/>
      <c r="O107" s="16"/>
      <c r="P107" s="12" t="str">
        <f>IF($A107="","",IF($F107&gt;=Parameter!$B$14,3,IF($F107&gt;=Parameter!$B$13,2,IF($F107&gt;=Parameter!$B$12,1,0)))+MIN(3,$G107)+MIN(2,$H107)+IF($I107="Ya",2,0))</f>
        <v/>
      </c>
      <c r="Q107" s="12" t="str">
        <f>IF($A107="","",IF($P107&gt;=Parameter!$A$20,Parameter!$B$20,IF($P107&gt;=Parameter!$A$19,Parameter!$B$19,Parameter!$B$18)))</f>
        <v/>
      </c>
      <c r="R107" s="19" t="str">
        <f>IF(OR($A107="",$K107=""),"",$K107+INDEX(Parameter!$E$4:$E$7,MATCH($Q107,Parameter!$A$4:$A$7,0))/24)</f>
        <v/>
      </c>
      <c r="S107" s="19" t="str">
        <f t="shared" si="12"/>
        <v/>
      </c>
      <c r="T107" s="12" t="str">
        <f t="shared" si="13"/>
        <v/>
      </c>
      <c r="U107" s="12" t="str">
        <f t="shared" si="14"/>
        <v/>
      </c>
      <c r="V107" s="12" t="str">
        <f t="shared" si="15"/>
        <v/>
      </c>
    </row>
    <row r="108" spans="1:22" x14ac:dyDescent="0.35">
      <c r="A108" s="16"/>
      <c r="B108" s="17"/>
      <c r="C108" s="16"/>
      <c r="D108" s="16"/>
      <c r="E108" s="16"/>
      <c r="F108" s="18"/>
      <c r="G108" s="16"/>
      <c r="H108" s="16"/>
      <c r="I108" s="16"/>
      <c r="J108" s="17"/>
      <c r="K108" s="17"/>
      <c r="L108" s="16"/>
      <c r="M108" s="16"/>
      <c r="N108" s="17"/>
      <c r="O108" s="16"/>
      <c r="P108" s="12" t="str">
        <f>IF($A108="","",IF($F108&gt;=Parameter!$B$14,3,IF($F108&gt;=Parameter!$B$13,2,IF($F108&gt;=Parameter!$B$12,1,0)))+MIN(3,$G108)+MIN(2,$H108)+IF($I108="Ya",2,0))</f>
        <v/>
      </c>
      <c r="Q108" s="12" t="str">
        <f>IF($A108="","",IF($P108&gt;=Parameter!$A$20,Parameter!$B$20,IF($P108&gt;=Parameter!$A$19,Parameter!$B$19,Parameter!$B$18)))</f>
        <v/>
      </c>
      <c r="R108" s="19" t="str">
        <f>IF(OR($A108="",$K108=""),"",$K108+INDEX(Parameter!$E$4:$E$7,MATCH($Q108,Parameter!$A$4:$A$7,0))/24)</f>
        <v/>
      </c>
      <c r="S108" s="19" t="str">
        <f t="shared" si="12"/>
        <v/>
      </c>
      <c r="T108" s="12" t="str">
        <f t="shared" si="13"/>
        <v/>
      </c>
      <c r="U108" s="12" t="str">
        <f t="shared" si="14"/>
        <v/>
      </c>
      <c r="V108" s="12" t="str">
        <f t="shared" si="15"/>
        <v/>
      </c>
    </row>
    <row r="109" spans="1:22" x14ac:dyDescent="0.35">
      <c r="A109" s="16"/>
      <c r="B109" s="17"/>
      <c r="C109" s="16"/>
      <c r="D109" s="16"/>
      <c r="E109" s="16"/>
      <c r="F109" s="18"/>
      <c r="G109" s="16"/>
      <c r="H109" s="16"/>
      <c r="I109" s="16"/>
      <c r="J109" s="17"/>
      <c r="K109" s="17"/>
      <c r="L109" s="16"/>
      <c r="M109" s="16"/>
      <c r="N109" s="17"/>
      <c r="O109" s="16"/>
      <c r="P109" s="12" t="str">
        <f>IF($A109="","",IF($F109&gt;=Parameter!$B$14,3,IF($F109&gt;=Parameter!$B$13,2,IF($F109&gt;=Parameter!$B$12,1,0)))+MIN(3,$G109)+MIN(2,$H109)+IF($I109="Ya",2,0))</f>
        <v/>
      </c>
      <c r="Q109" s="12" t="str">
        <f>IF($A109="","",IF($P109&gt;=Parameter!$A$20,Parameter!$B$20,IF($P109&gt;=Parameter!$A$19,Parameter!$B$19,Parameter!$B$18)))</f>
        <v/>
      </c>
      <c r="R109" s="19" t="str">
        <f>IF(OR($A109="",$K109=""),"",$K109+INDEX(Parameter!$E$4:$E$7,MATCH($Q109,Parameter!$A$4:$A$7,0))/24)</f>
        <v/>
      </c>
      <c r="S109" s="19" t="str">
        <f t="shared" si="12"/>
        <v/>
      </c>
      <c r="T109" s="12" t="str">
        <f t="shared" si="13"/>
        <v/>
      </c>
      <c r="U109" s="12" t="str">
        <f t="shared" si="14"/>
        <v/>
      </c>
      <c r="V109" s="12" t="str">
        <f t="shared" si="15"/>
        <v/>
      </c>
    </row>
    <row r="110" spans="1:22" x14ac:dyDescent="0.35">
      <c r="A110" s="16"/>
      <c r="B110" s="17"/>
      <c r="C110" s="16"/>
      <c r="D110" s="16"/>
      <c r="E110" s="16"/>
      <c r="F110" s="18"/>
      <c r="G110" s="16"/>
      <c r="H110" s="16"/>
      <c r="I110" s="16"/>
      <c r="J110" s="17"/>
      <c r="K110" s="17"/>
      <c r="L110" s="16"/>
      <c r="M110" s="16"/>
      <c r="N110" s="17"/>
      <c r="O110" s="16"/>
      <c r="P110" s="12" t="str">
        <f>IF($A110="","",IF($F110&gt;=Parameter!$B$14,3,IF($F110&gt;=Parameter!$B$13,2,IF($F110&gt;=Parameter!$B$12,1,0)))+MIN(3,$G110)+MIN(2,$H110)+IF($I110="Ya",2,0))</f>
        <v/>
      </c>
      <c r="Q110" s="12" t="str">
        <f>IF($A110="","",IF($P110&gt;=Parameter!$A$20,Parameter!$B$20,IF($P110&gt;=Parameter!$A$19,Parameter!$B$19,Parameter!$B$18)))</f>
        <v/>
      </c>
      <c r="R110" s="19" t="str">
        <f>IF(OR($A110="",$K110=""),"",$K110+INDEX(Parameter!$E$4:$E$7,MATCH($Q110,Parameter!$A$4:$A$7,0))/24)</f>
        <v/>
      </c>
      <c r="S110" s="19" t="str">
        <f t="shared" si="12"/>
        <v/>
      </c>
      <c r="T110" s="12" t="str">
        <f t="shared" si="13"/>
        <v/>
      </c>
      <c r="U110" s="12" t="str">
        <f t="shared" si="14"/>
        <v/>
      </c>
      <c r="V110" s="12" t="str">
        <f t="shared" si="15"/>
        <v/>
      </c>
    </row>
    <row r="111" spans="1:22" x14ac:dyDescent="0.35">
      <c r="A111" s="16"/>
      <c r="B111" s="17"/>
      <c r="C111" s="16"/>
      <c r="D111" s="16"/>
      <c r="E111" s="16"/>
      <c r="F111" s="18"/>
      <c r="G111" s="16"/>
      <c r="H111" s="16"/>
      <c r="I111" s="16"/>
      <c r="J111" s="17"/>
      <c r="K111" s="17"/>
      <c r="L111" s="16"/>
      <c r="M111" s="16"/>
      <c r="N111" s="17"/>
      <c r="O111" s="16"/>
      <c r="P111" s="12" t="str">
        <f>IF($A111="","",IF($F111&gt;=Parameter!$B$14,3,IF($F111&gt;=Parameter!$B$13,2,IF($F111&gt;=Parameter!$B$12,1,0)))+MIN(3,$G111)+MIN(2,$H111)+IF($I111="Ya",2,0))</f>
        <v/>
      </c>
      <c r="Q111" s="12" t="str">
        <f>IF($A111="","",IF($P111&gt;=Parameter!$A$20,Parameter!$B$20,IF($P111&gt;=Parameter!$A$19,Parameter!$B$19,Parameter!$B$18)))</f>
        <v/>
      </c>
      <c r="R111" s="19" t="str">
        <f>IF(OR($A111="",$K111=""),"",$K111+INDEX(Parameter!$E$4:$E$7,MATCH($Q111,Parameter!$A$4:$A$7,0))/24)</f>
        <v/>
      </c>
      <c r="S111" s="19" t="str">
        <f t="shared" si="12"/>
        <v/>
      </c>
      <c r="T111" s="12" t="str">
        <f t="shared" si="13"/>
        <v/>
      </c>
      <c r="U111" s="12" t="str">
        <f t="shared" si="14"/>
        <v/>
      </c>
      <c r="V111" s="12" t="str">
        <f t="shared" si="15"/>
        <v/>
      </c>
    </row>
    <row r="112" spans="1:22" x14ac:dyDescent="0.35">
      <c r="A112" s="16"/>
      <c r="B112" s="17"/>
      <c r="C112" s="16"/>
      <c r="D112" s="16"/>
      <c r="E112" s="16"/>
      <c r="F112" s="18"/>
      <c r="G112" s="16"/>
      <c r="H112" s="16"/>
      <c r="I112" s="16"/>
      <c r="J112" s="17"/>
      <c r="K112" s="17"/>
      <c r="L112" s="16"/>
      <c r="M112" s="16"/>
      <c r="N112" s="17"/>
      <c r="O112" s="16"/>
      <c r="P112" s="12" t="str">
        <f>IF($A112="","",IF($F112&gt;=Parameter!$B$14,3,IF($F112&gt;=Parameter!$B$13,2,IF($F112&gt;=Parameter!$B$12,1,0)))+MIN(3,$G112)+MIN(2,$H112)+IF($I112="Ya",2,0))</f>
        <v/>
      </c>
      <c r="Q112" s="12" t="str">
        <f>IF($A112="","",IF($P112&gt;=Parameter!$A$20,Parameter!$B$20,IF($P112&gt;=Parameter!$A$19,Parameter!$B$19,Parameter!$B$18)))</f>
        <v/>
      </c>
      <c r="R112" s="19" t="str">
        <f>IF(OR($A112="",$K112=""),"",$K112+INDEX(Parameter!$E$4:$E$7,MATCH($Q112,Parameter!$A$4:$A$7,0))/24)</f>
        <v/>
      </c>
      <c r="S112" s="19" t="str">
        <f t="shared" si="12"/>
        <v/>
      </c>
      <c r="T112" s="12" t="str">
        <f t="shared" si="13"/>
        <v/>
      </c>
      <c r="U112" s="12" t="str">
        <f t="shared" si="14"/>
        <v/>
      </c>
      <c r="V112" s="12" t="str">
        <f t="shared" si="15"/>
        <v/>
      </c>
    </row>
    <row r="113" spans="1:22" x14ac:dyDescent="0.35">
      <c r="A113" s="16"/>
      <c r="B113" s="17"/>
      <c r="C113" s="16"/>
      <c r="D113" s="16"/>
      <c r="E113" s="16"/>
      <c r="F113" s="18"/>
      <c r="G113" s="16"/>
      <c r="H113" s="16"/>
      <c r="I113" s="16"/>
      <c r="J113" s="17"/>
      <c r="K113" s="17"/>
      <c r="L113" s="16"/>
      <c r="M113" s="16"/>
      <c r="N113" s="17"/>
      <c r="O113" s="16"/>
      <c r="P113" s="12" t="str">
        <f>IF($A113="","",IF($F113&gt;=Parameter!$B$14,3,IF($F113&gt;=Parameter!$B$13,2,IF($F113&gt;=Parameter!$B$12,1,0)))+MIN(3,$G113)+MIN(2,$H113)+IF($I113="Ya",2,0))</f>
        <v/>
      </c>
      <c r="Q113" s="12" t="str">
        <f>IF($A113="","",IF($P113&gt;=Parameter!$A$20,Parameter!$B$20,IF($P113&gt;=Parameter!$A$19,Parameter!$B$19,Parameter!$B$18)))</f>
        <v/>
      </c>
      <c r="R113" s="19" t="str">
        <f>IF(OR($A113="",$K113=""),"",$K113+INDEX(Parameter!$E$4:$E$7,MATCH($Q113,Parameter!$A$4:$A$7,0))/24)</f>
        <v/>
      </c>
      <c r="S113" s="19" t="str">
        <f t="shared" si="12"/>
        <v/>
      </c>
      <c r="T113" s="12" t="str">
        <f t="shared" si="13"/>
        <v/>
      </c>
      <c r="U113" s="12" t="str">
        <f t="shared" si="14"/>
        <v/>
      </c>
      <c r="V113" s="12" t="str">
        <f t="shared" si="15"/>
        <v/>
      </c>
    </row>
    <row r="114" spans="1:22" x14ac:dyDescent="0.35">
      <c r="A114" s="16"/>
      <c r="B114" s="17"/>
      <c r="C114" s="16"/>
      <c r="D114" s="16"/>
      <c r="E114" s="16"/>
      <c r="F114" s="18"/>
      <c r="G114" s="16"/>
      <c r="H114" s="16"/>
      <c r="I114" s="16"/>
      <c r="J114" s="17"/>
      <c r="K114" s="17"/>
      <c r="L114" s="16"/>
      <c r="M114" s="16"/>
      <c r="N114" s="17"/>
      <c r="O114" s="16"/>
      <c r="P114" s="12" t="str">
        <f>IF($A114="","",IF($F114&gt;=Parameter!$B$14,3,IF($F114&gt;=Parameter!$B$13,2,IF($F114&gt;=Parameter!$B$12,1,0)))+MIN(3,$G114)+MIN(2,$H114)+IF($I114="Ya",2,0))</f>
        <v/>
      </c>
      <c r="Q114" s="12" t="str">
        <f>IF($A114="","",IF($P114&gt;=Parameter!$A$20,Parameter!$B$20,IF($P114&gt;=Parameter!$A$19,Parameter!$B$19,Parameter!$B$18)))</f>
        <v/>
      </c>
      <c r="R114" s="19" t="str">
        <f>IF(OR($A114="",$K114=""),"",$K114+INDEX(Parameter!$E$4:$E$7,MATCH($Q114,Parameter!$A$4:$A$7,0))/24)</f>
        <v/>
      </c>
      <c r="S114" s="19" t="str">
        <f t="shared" si="12"/>
        <v/>
      </c>
      <c r="T114" s="12" t="str">
        <f t="shared" si="13"/>
        <v/>
      </c>
      <c r="U114" s="12" t="str">
        <f t="shared" si="14"/>
        <v/>
      </c>
      <c r="V114" s="12" t="str">
        <f t="shared" si="15"/>
        <v/>
      </c>
    </row>
    <row r="115" spans="1:22" x14ac:dyDescent="0.35">
      <c r="A115" s="16"/>
      <c r="B115" s="17"/>
      <c r="C115" s="16"/>
      <c r="D115" s="16"/>
      <c r="E115" s="16"/>
      <c r="F115" s="18"/>
      <c r="G115" s="16"/>
      <c r="H115" s="16"/>
      <c r="I115" s="16"/>
      <c r="J115" s="17"/>
      <c r="K115" s="17"/>
      <c r="L115" s="16"/>
      <c r="M115" s="16"/>
      <c r="N115" s="17"/>
      <c r="O115" s="16"/>
      <c r="P115" s="12" t="str">
        <f>IF($A115="","",IF($F115&gt;=Parameter!$B$14,3,IF($F115&gt;=Parameter!$B$13,2,IF($F115&gt;=Parameter!$B$12,1,0)))+MIN(3,$G115)+MIN(2,$H115)+IF($I115="Ya",2,0))</f>
        <v/>
      </c>
      <c r="Q115" s="12" t="str">
        <f>IF($A115="","",IF($P115&gt;=Parameter!$A$20,Parameter!$B$20,IF($P115&gt;=Parameter!$A$19,Parameter!$B$19,Parameter!$B$18)))</f>
        <v/>
      </c>
      <c r="R115" s="19" t="str">
        <f>IF(OR($A115="",$K115=""),"",$K115+INDEX(Parameter!$E$4:$E$7,MATCH($Q115,Parameter!$A$4:$A$7,0))/24)</f>
        <v/>
      </c>
      <c r="S115" s="19" t="str">
        <f t="shared" si="12"/>
        <v/>
      </c>
      <c r="T115" s="12" t="str">
        <f t="shared" si="13"/>
        <v/>
      </c>
      <c r="U115" s="12" t="str">
        <f t="shared" si="14"/>
        <v/>
      </c>
      <c r="V115" s="12" t="str">
        <f t="shared" si="15"/>
        <v/>
      </c>
    </row>
    <row r="116" spans="1:22" x14ac:dyDescent="0.35">
      <c r="A116" s="16"/>
      <c r="B116" s="17"/>
      <c r="C116" s="16"/>
      <c r="D116" s="16"/>
      <c r="E116" s="16"/>
      <c r="F116" s="18"/>
      <c r="G116" s="16"/>
      <c r="H116" s="16"/>
      <c r="I116" s="16"/>
      <c r="J116" s="17"/>
      <c r="K116" s="17"/>
      <c r="L116" s="16"/>
      <c r="M116" s="16"/>
      <c r="N116" s="17"/>
      <c r="O116" s="16"/>
      <c r="P116" s="12" t="str">
        <f>IF($A116="","",IF($F116&gt;=Parameter!$B$14,3,IF($F116&gt;=Parameter!$B$13,2,IF($F116&gt;=Parameter!$B$12,1,0)))+MIN(3,$G116)+MIN(2,$H116)+IF($I116="Ya",2,0))</f>
        <v/>
      </c>
      <c r="Q116" s="12" t="str">
        <f>IF($A116="","",IF($P116&gt;=Parameter!$A$20,Parameter!$B$20,IF($P116&gt;=Parameter!$A$19,Parameter!$B$19,Parameter!$B$18)))</f>
        <v/>
      </c>
      <c r="R116" s="19" t="str">
        <f>IF(OR($A116="",$K116=""),"",$K116+INDEX(Parameter!$E$4:$E$7,MATCH($Q116,Parameter!$A$4:$A$7,0))/24)</f>
        <v/>
      </c>
      <c r="S116" s="19" t="str">
        <f t="shared" si="12"/>
        <v/>
      </c>
      <c r="T116" s="12" t="str">
        <f t="shared" si="13"/>
        <v/>
      </c>
      <c r="U116" s="12" t="str">
        <f t="shared" si="14"/>
        <v/>
      </c>
      <c r="V116" s="12" t="str">
        <f t="shared" si="15"/>
        <v/>
      </c>
    </row>
    <row r="117" spans="1:22" x14ac:dyDescent="0.35">
      <c r="A117" s="16"/>
      <c r="B117" s="17"/>
      <c r="C117" s="16"/>
      <c r="D117" s="16"/>
      <c r="E117" s="16"/>
      <c r="F117" s="18"/>
      <c r="G117" s="16"/>
      <c r="H117" s="16"/>
      <c r="I117" s="16"/>
      <c r="J117" s="17"/>
      <c r="K117" s="17"/>
      <c r="L117" s="16"/>
      <c r="M117" s="16"/>
      <c r="N117" s="17"/>
      <c r="O117" s="16"/>
      <c r="P117" s="12" t="str">
        <f>IF($A117="","",IF($F117&gt;=Parameter!$B$14,3,IF($F117&gt;=Parameter!$B$13,2,IF($F117&gt;=Parameter!$B$12,1,0)))+MIN(3,$G117)+MIN(2,$H117)+IF($I117="Ya",2,0))</f>
        <v/>
      </c>
      <c r="Q117" s="12" t="str">
        <f>IF($A117="","",IF($P117&gt;=Parameter!$A$20,Parameter!$B$20,IF($P117&gt;=Parameter!$A$19,Parameter!$B$19,Parameter!$B$18)))</f>
        <v/>
      </c>
      <c r="R117" s="19" t="str">
        <f>IF(OR($A117="",$K117=""),"",$K117+INDEX(Parameter!$E$4:$E$7,MATCH($Q117,Parameter!$A$4:$A$7,0))/24)</f>
        <v/>
      </c>
      <c r="S117" s="19" t="str">
        <f t="shared" si="12"/>
        <v/>
      </c>
      <c r="T117" s="12" t="str">
        <f t="shared" si="13"/>
        <v/>
      </c>
      <c r="U117" s="12" t="str">
        <f t="shared" si="14"/>
        <v/>
      </c>
      <c r="V117" s="12" t="str">
        <f t="shared" si="15"/>
        <v/>
      </c>
    </row>
    <row r="118" spans="1:22" x14ac:dyDescent="0.35">
      <c r="A118" s="16"/>
      <c r="B118" s="17"/>
      <c r="C118" s="16"/>
      <c r="D118" s="16"/>
      <c r="E118" s="16"/>
      <c r="F118" s="18"/>
      <c r="G118" s="16"/>
      <c r="H118" s="16"/>
      <c r="I118" s="16"/>
      <c r="J118" s="17"/>
      <c r="K118" s="17"/>
      <c r="L118" s="16"/>
      <c r="M118" s="16"/>
      <c r="N118" s="17"/>
      <c r="O118" s="16"/>
      <c r="P118" s="12" t="str">
        <f>IF($A118="","",IF($F118&gt;=Parameter!$B$14,3,IF($F118&gt;=Parameter!$B$13,2,IF($F118&gt;=Parameter!$B$12,1,0)))+MIN(3,$G118)+MIN(2,$H118)+IF($I118="Ya",2,0))</f>
        <v/>
      </c>
      <c r="Q118" s="12" t="str">
        <f>IF($A118="","",IF($P118&gt;=Parameter!$A$20,Parameter!$B$20,IF($P118&gt;=Parameter!$A$19,Parameter!$B$19,Parameter!$B$18)))</f>
        <v/>
      </c>
      <c r="R118" s="19" t="str">
        <f>IF(OR($A118="",$K118=""),"",$K118+INDEX(Parameter!$E$4:$E$7,MATCH($Q118,Parameter!$A$4:$A$7,0))/24)</f>
        <v/>
      </c>
      <c r="S118" s="19" t="str">
        <f t="shared" si="12"/>
        <v/>
      </c>
      <c r="T118" s="12" t="str">
        <f t="shared" si="13"/>
        <v/>
      </c>
      <c r="U118" s="12" t="str">
        <f t="shared" si="14"/>
        <v/>
      </c>
      <c r="V118" s="12" t="str">
        <f t="shared" si="15"/>
        <v/>
      </c>
    </row>
    <row r="119" spans="1:22" x14ac:dyDescent="0.35">
      <c r="A119" s="16"/>
      <c r="B119" s="17"/>
      <c r="C119" s="16"/>
      <c r="D119" s="16"/>
      <c r="E119" s="16"/>
      <c r="F119" s="18"/>
      <c r="G119" s="16"/>
      <c r="H119" s="16"/>
      <c r="I119" s="16"/>
      <c r="J119" s="17"/>
      <c r="K119" s="17"/>
      <c r="L119" s="16"/>
      <c r="M119" s="16"/>
      <c r="N119" s="17"/>
      <c r="O119" s="16"/>
      <c r="P119" s="12" t="str">
        <f>IF($A119="","",IF($F119&gt;=Parameter!$B$14,3,IF($F119&gt;=Parameter!$B$13,2,IF($F119&gt;=Parameter!$B$12,1,0)))+MIN(3,$G119)+MIN(2,$H119)+IF($I119="Ya",2,0))</f>
        <v/>
      </c>
      <c r="Q119" s="12" t="str">
        <f>IF($A119="","",IF($P119&gt;=Parameter!$A$20,Parameter!$B$20,IF($P119&gt;=Parameter!$A$19,Parameter!$B$19,Parameter!$B$18)))</f>
        <v/>
      </c>
      <c r="R119" s="19" t="str">
        <f>IF(OR($A119="",$K119=""),"",$K119+INDEX(Parameter!$E$4:$E$7,MATCH($Q119,Parameter!$A$4:$A$7,0))/24)</f>
        <v/>
      </c>
      <c r="S119" s="19" t="str">
        <f t="shared" si="12"/>
        <v/>
      </c>
      <c r="T119" s="12" t="str">
        <f t="shared" si="13"/>
        <v/>
      </c>
      <c r="U119" s="12" t="str">
        <f t="shared" si="14"/>
        <v/>
      </c>
      <c r="V119" s="12" t="str">
        <f t="shared" si="15"/>
        <v/>
      </c>
    </row>
    <row r="120" spans="1:22" x14ac:dyDescent="0.35">
      <c r="A120" s="16"/>
      <c r="B120" s="17"/>
      <c r="C120" s="16"/>
      <c r="D120" s="16"/>
      <c r="E120" s="16"/>
      <c r="F120" s="18"/>
      <c r="G120" s="16"/>
      <c r="H120" s="16"/>
      <c r="I120" s="16"/>
      <c r="J120" s="17"/>
      <c r="K120" s="17"/>
      <c r="L120" s="16"/>
      <c r="M120" s="16"/>
      <c r="N120" s="17"/>
      <c r="O120" s="16"/>
      <c r="P120" s="12" t="str">
        <f>IF($A120="","",IF($F120&gt;=Parameter!$B$14,3,IF($F120&gt;=Parameter!$B$13,2,IF($F120&gt;=Parameter!$B$12,1,0)))+MIN(3,$G120)+MIN(2,$H120)+IF($I120="Ya",2,0))</f>
        <v/>
      </c>
      <c r="Q120" s="12" t="str">
        <f>IF($A120="","",IF($P120&gt;=Parameter!$A$20,Parameter!$B$20,IF($P120&gt;=Parameter!$A$19,Parameter!$B$19,Parameter!$B$18)))</f>
        <v/>
      </c>
      <c r="R120" s="19" t="str">
        <f>IF(OR($A120="",$K120=""),"",$K120+INDEX(Parameter!$E$4:$E$7,MATCH($Q120,Parameter!$A$4:$A$7,0))/24)</f>
        <v/>
      </c>
      <c r="S120" s="19" t="str">
        <f t="shared" si="12"/>
        <v/>
      </c>
      <c r="T120" s="12" t="str">
        <f t="shared" si="13"/>
        <v/>
      </c>
      <c r="U120" s="12" t="str">
        <f t="shared" si="14"/>
        <v/>
      </c>
      <c r="V120" s="12" t="str">
        <f t="shared" si="15"/>
        <v/>
      </c>
    </row>
    <row r="121" spans="1:22" x14ac:dyDescent="0.35">
      <c r="A121" s="16"/>
      <c r="B121" s="17"/>
      <c r="C121" s="16"/>
      <c r="D121" s="16"/>
      <c r="E121" s="16"/>
      <c r="F121" s="18"/>
      <c r="G121" s="16"/>
      <c r="H121" s="16"/>
      <c r="I121" s="16"/>
      <c r="J121" s="17"/>
      <c r="K121" s="17"/>
      <c r="L121" s="16"/>
      <c r="M121" s="16"/>
      <c r="N121" s="17"/>
      <c r="O121" s="16"/>
      <c r="P121" s="12" t="str">
        <f>IF($A121="","",IF($F121&gt;=Parameter!$B$14,3,IF($F121&gt;=Parameter!$B$13,2,IF($F121&gt;=Parameter!$B$12,1,0)))+MIN(3,$G121)+MIN(2,$H121)+IF($I121="Ya",2,0))</f>
        <v/>
      </c>
      <c r="Q121" s="12" t="str">
        <f>IF($A121="","",IF($P121&gt;=Parameter!$A$20,Parameter!$B$20,IF($P121&gt;=Parameter!$A$19,Parameter!$B$19,Parameter!$B$18)))</f>
        <v/>
      </c>
      <c r="R121" s="19" t="str">
        <f>IF(OR($A121="",$K121=""),"",$K121+INDEX(Parameter!$E$4:$E$7,MATCH($Q121,Parameter!$A$4:$A$7,0))/24)</f>
        <v/>
      </c>
      <c r="S121" s="19" t="str">
        <f t="shared" si="12"/>
        <v/>
      </c>
      <c r="T121" s="12" t="str">
        <f t="shared" si="13"/>
        <v/>
      </c>
      <c r="U121" s="12" t="str">
        <f t="shared" si="14"/>
        <v/>
      </c>
      <c r="V121" s="12" t="str">
        <f t="shared" si="15"/>
        <v/>
      </c>
    </row>
    <row r="122" spans="1:22" x14ac:dyDescent="0.35">
      <c r="A122" s="16"/>
      <c r="B122" s="17"/>
      <c r="C122" s="16"/>
      <c r="D122" s="16"/>
      <c r="E122" s="16"/>
      <c r="F122" s="18"/>
      <c r="G122" s="16"/>
      <c r="H122" s="16"/>
      <c r="I122" s="16"/>
      <c r="J122" s="17"/>
      <c r="K122" s="17"/>
      <c r="L122" s="16"/>
      <c r="M122" s="16"/>
      <c r="N122" s="17"/>
      <c r="O122" s="16"/>
      <c r="P122" s="12" t="str">
        <f>IF($A122="","",IF($F122&gt;=Parameter!$B$14,3,IF($F122&gt;=Parameter!$B$13,2,IF($F122&gt;=Parameter!$B$12,1,0)))+MIN(3,$G122)+MIN(2,$H122)+IF($I122="Ya",2,0))</f>
        <v/>
      </c>
      <c r="Q122" s="12" t="str">
        <f>IF($A122="","",IF($P122&gt;=Parameter!$A$20,Parameter!$B$20,IF($P122&gt;=Parameter!$A$19,Parameter!$B$19,Parameter!$B$18)))</f>
        <v/>
      </c>
      <c r="R122" s="19" t="str">
        <f>IF(OR($A122="",$K122=""),"",$K122+INDEX(Parameter!$E$4:$E$7,MATCH($Q122,Parameter!$A$4:$A$7,0))/24)</f>
        <v/>
      </c>
      <c r="S122" s="19" t="str">
        <f t="shared" si="12"/>
        <v/>
      </c>
      <c r="T122" s="12" t="str">
        <f t="shared" si="13"/>
        <v/>
      </c>
      <c r="U122" s="12" t="str">
        <f t="shared" si="14"/>
        <v/>
      </c>
      <c r="V122" s="12" t="str">
        <f t="shared" si="15"/>
        <v/>
      </c>
    </row>
    <row r="123" spans="1:22" x14ac:dyDescent="0.35">
      <c r="A123" s="16"/>
      <c r="B123" s="17"/>
      <c r="C123" s="16"/>
      <c r="D123" s="16"/>
      <c r="E123" s="16"/>
      <c r="F123" s="18"/>
      <c r="G123" s="16"/>
      <c r="H123" s="16"/>
      <c r="I123" s="16"/>
      <c r="J123" s="17"/>
      <c r="K123" s="17"/>
      <c r="L123" s="16"/>
      <c r="M123" s="16"/>
      <c r="N123" s="17"/>
      <c r="O123" s="16"/>
      <c r="P123" s="12" t="str">
        <f>IF($A123="","",IF($F123&gt;=Parameter!$B$14,3,IF($F123&gt;=Parameter!$B$13,2,IF($F123&gt;=Parameter!$B$12,1,0)))+MIN(3,$G123)+MIN(2,$H123)+IF($I123="Ya",2,0))</f>
        <v/>
      </c>
      <c r="Q123" s="12" t="str">
        <f>IF($A123="","",IF($P123&gt;=Parameter!$A$20,Parameter!$B$20,IF($P123&gt;=Parameter!$A$19,Parameter!$B$19,Parameter!$B$18)))</f>
        <v/>
      </c>
      <c r="R123" s="19" t="str">
        <f>IF(OR($A123="",$K123=""),"",$K123+INDEX(Parameter!$E$4:$E$7,MATCH($Q123,Parameter!$A$4:$A$7,0))/24)</f>
        <v/>
      </c>
      <c r="S123" s="19" t="str">
        <f t="shared" si="12"/>
        <v/>
      </c>
      <c r="T123" s="12" t="str">
        <f t="shared" si="13"/>
        <v/>
      </c>
      <c r="U123" s="12" t="str">
        <f t="shared" si="14"/>
        <v/>
      </c>
      <c r="V123" s="12" t="str">
        <f t="shared" si="15"/>
        <v/>
      </c>
    </row>
    <row r="124" spans="1:22" x14ac:dyDescent="0.35">
      <c r="A124" s="16"/>
      <c r="B124" s="17"/>
      <c r="C124" s="16"/>
      <c r="D124" s="16"/>
      <c r="E124" s="16"/>
      <c r="F124" s="18"/>
      <c r="G124" s="16"/>
      <c r="H124" s="16"/>
      <c r="I124" s="16"/>
      <c r="J124" s="17"/>
      <c r="K124" s="17"/>
      <c r="L124" s="16"/>
      <c r="M124" s="16"/>
      <c r="N124" s="17"/>
      <c r="O124" s="16"/>
      <c r="P124" s="12" t="str">
        <f>IF($A124="","",IF($F124&gt;=Parameter!$B$14,3,IF($F124&gt;=Parameter!$B$13,2,IF($F124&gt;=Parameter!$B$12,1,0)))+MIN(3,$G124)+MIN(2,$H124)+IF($I124="Ya",2,0))</f>
        <v/>
      </c>
      <c r="Q124" s="12" t="str">
        <f>IF($A124="","",IF($P124&gt;=Parameter!$A$20,Parameter!$B$20,IF($P124&gt;=Parameter!$A$19,Parameter!$B$19,Parameter!$B$18)))</f>
        <v/>
      </c>
      <c r="R124" s="19" t="str">
        <f>IF(OR($A124="",$K124=""),"",$K124+INDEX(Parameter!$E$4:$E$7,MATCH($Q124,Parameter!$A$4:$A$7,0))/24)</f>
        <v/>
      </c>
      <c r="S124" s="19" t="str">
        <f t="shared" si="12"/>
        <v/>
      </c>
      <c r="T124" s="12" t="str">
        <f t="shared" si="13"/>
        <v/>
      </c>
      <c r="U124" s="12" t="str">
        <f t="shared" si="14"/>
        <v/>
      </c>
      <c r="V124" s="12" t="str">
        <f t="shared" si="15"/>
        <v/>
      </c>
    </row>
    <row r="125" spans="1:22" x14ac:dyDescent="0.35">
      <c r="A125" s="16"/>
      <c r="B125" s="17"/>
      <c r="C125" s="16"/>
      <c r="D125" s="16"/>
      <c r="E125" s="16"/>
      <c r="F125" s="18"/>
      <c r="G125" s="16"/>
      <c r="H125" s="16"/>
      <c r="I125" s="16"/>
      <c r="J125" s="17"/>
      <c r="K125" s="17"/>
      <c r="L125" s="16"/>
      <c r="M125" s="16"/>
      <c r="N125" s="17"/>
      <c r="O125" s="16"/>
      <c r="P125" s="12" t="str">
        <f>IF($A125="","",IF($F125&gt;=Parameter!$B$14,3,IF($F125&gt;=Parameter!$B$13,2,IF($F125&gt;=Parameter!$B$12,1,0)))+MIN(3,$G125)+MIN(2,$H125)+IF($I125="Ya",2,0))</f>
        <v/>
      </c>
      <c r="Q125" s="12" t="str">
        <f>IF($A125="","",IF($P125&gt;=Parameter!$A$20,Parameter!$B$20,IF($P125&gt;=Parameter!$A$19,Parameter!$B$19,Parameter!$B$18)))</f>
        <v/>
      </c>
      <c r="R125" s="19" t="str">
        <f>IF(OR($A125="",$K125=""),"",$K125+INDEX(Parameter!$E$4:$E$7,MATCH($Q125,Parameter!$A$4:$A$7,0))/24)</f>
        <v/>
      </c>
      <c r="S125" s="19" t="str">
        <f t="shared" si="12"/>
        <v/>
      </c>
      <c r="T125" s="12" t="str">
        <f t="shared" si="13"/>
        <v/>
      </c>
      <c r="U125" s="12" t="str">
        <f t="shared" si="14"/>
        <v/>
      </c>
      <c r="V125" s="12" t="str">
        <f t="shared" si="15"/>
        <v/>
      </c>
    </row>
    <row r="126" spans="1:22" x14ac:dyDescent="0.35">
      <c r="A126" s="16"/>
      <c r="B126" s="17"/>
      <c r="C126" s="16"/>
      <c r="D126" s="16"/>
      <c r="E126" s="16"/>
      <c r="F126" s="18"/>
      <c r="G126" s="16"/>
      <c r="H126" s="16"/>
      <c r="I126" s="16"/>
      <c r="J126" s="17"/>
      <c r="K126" s="17"/>
      <c r="L126" s="16"/>
      <c r="M126" s="16"/>
      <c r="N126" s="17"/>
      <c r="O126" s="16"/>
      <c r="P126" s="12" t="str">
        <f>IF($A126="","",IF($F126&gt;=Parameter!$B$14,3,IF($F126&gt;=Parameter!$B$13,2,IF($F126&gt;=Parameter!$B$12,1,0)))+MIN(3,$G126)+MIN(2,$H126)+IF($I126="Ya",2,0))</f>
        <v/>
      </c>
      <c r="Q126" s="12" t="str">
        <f>IF($A126="","",IF($P126&gt;=Parameter!$A$20,Parameter!$B$20,IF($P126&gt;=Parameter!$A$19,Parameter!$B$19,Parameter!$B$18)))</f>
        <v/>
      </c>
      <c r="R126" s="19" t="str">
        <f>IF(OR($A126="",$K126=""),"",$K126+INDEX(Parameter!$E$4:$E$7,MATCH($Q126,Parameter!$A$4:$A$7,0))/24)</f>
        <v/>
      </c>
      <c r="S126" s="19" t="str">
        <f t="shared" si="12"/>
        <v/>
      </c>
      <c r="T126" s="12" t="str">
        <f t="shared" si="13"/>
        <v/>
      </c>
      <c r="U126" s="12" t="str">
        <f t="shared" si="14"/>
        <v/>
      </c>
      <c r="V126" s="12" t="str">
        <f t="shared" si="15"/>
        <v/>
      </c>
    </row>
    <row r="127" spans="1:22" x14ac:dyDescent="0.35">
      <c r="A127" s="16"/>
      <c r="B127" s="17"/>
      <c r="C127" s="16"/>
      <c r="D127" s="16"/>
      <c r="E127" s="16"/>
      <c r="F127" s="18"/>
      <c r="G127" s="16"/>
      <c r="H127" s="16"/>
      <c r="I127" s="16"/>
      <c r="J127" s="17"/>
      <c r="K127" s="17"/>
      <c r="L127" s="16"/>
      <c r="M127" s="16"/>
      <c r="N127" s="17"/>
      <c r="O127" s="16"/>
      <c r="P127" s="12" t="str">
        <f>IF($A127="","",IF($F127&gt;=Parameter!$B$14,3,IF($F127&gt;=Parameter!$B$13,2,IF($F127&gt;=Parameter!$B$12,1,0)))+MIN(3,$G127)+MIN(2,$H127)+IF($I127="Ya",2,0))</f>
        <v/>
      </c>
      <c r="Q127" s="12" t="str">
        <f>IF($A127="","",IF($P127&gt;=Parameter!$A$20,Parameter!$B$20,IF($P127&gt;=Parameter!$A$19,Parameter!$B$19,Parameter!$B$18)))</f>
        <v/>
      </c>
      <c r="R127" s="19" t="str">
        <f>IF(OR($A127="",$K127=""),"",$K127+INDEX(Parameter!$E$4:$E$7,MATCH($Q127,Parameter!$A$4:$A$7,0))/24)</f>
        <v/>
      </c>
      <c r="S127" s="19" t="str">
        <f t="shared" si="12"/>
        <v/>
      </c>
      <c r="T127" s="12" t="str">
        <f t="shared" si="13"/>
        <v/>
      </c>
      <c r="U127" s="12" t="str">
        <f t="shared" si="14"/>
        <v/>
      </c>
      <c r="V127" s="12" t="str">
        <f t="shared" si="15"/>
        <v/>
      </c>
    </row>
    <row r="128" spans="1:22" x14ac:dyDescent="0.35">
      <c r="A128" s="16"/>
      <c r="B128" s="17"/>
      <c r="C128" s="16"/>
      <c r="D128" s="16"/>
      <c r="E128" s="16"/>
      <c r="F128" s="18"/>
      <c r="G128" s="16"/>
      <c r="H128" s="16"/>
      <c r="I128" s="16"/>
      <c r="J128" s="17"/>
      <c r="K128" s="17"/>
      <c r="L128" s="16"/>
      <c r="M128" s="16"/>
      <c r="N128" s="17"/>
      <c r="O128" s="16"/>
      <c r="P128" s="12" t="str">
        <f>IF($A128="","",IF($F128&gt;=Parameter!$B$14,3,IF($F128&gt;=Parameter!$B$13,2,IF($F128&gt;=Parameter!$B$12,1,0)))+MIN(3,$G128)+MIN(2,$H128)+IF($I128="Ya",2,0))</f>
        <v/>
      </c>
      <c r="Q128" s="12" t="str">
        <f>IF($A128="","",IF($P128&gt;=Parameter!$A$20,Parameter!$B$20,IF($P128&gt;=Parameter!$A$19,Parameter!$B$19,Parameter!$B$18)))</f>
        <v/>
      </c>
      <c r="R128" s="19" t="str">
        <f>IF(OR($A128="",$K128=""),"",$K128+INDEX(Parameter!$E$4:$E$7,MATCH($Q128,Parameter!$A$4:$A$7,0))/24)</f>
        <v/>
      </c>
      <c r="S128" s="19" t="str">
        <f t="shared" si="12"/>
        <v/>
      </c>
      <c r="T128" s="12" t="str">
        <f t="shared" si="13"/>
        <v/>
      </c>
      <c r="U128" s="12" t="str">
        <f t="shared" si="14"/>
        <v/>
      </c>
      <c r="V128" s="12" t="str">
        <f t="shared" si="15"/>
        <v/>
      </c>
    </row>
    <row r="129" spans="1:22" x14ac:dyDescent="0.35">
      <c r="A129" s="16"/>
      <c r="B129" s="17"/>
      <c r="C129" s="16"/>
      <c r="D129" s="16"/>
      <c r="E129" s="16"/>
      <c r="F129" s="18"/>
      <c r="G129" s="16"/>
      <c r="H129" s="16"/>
      <c r="I129" s="16"/>
      <c r="J129" s="17"/>
      <c r="K129" s="17"/>
      <c r="L129" s="16"/>
      <c r="M129" s="16"/>
      <c r="N129" s="17"/>
      <c r="O129" s="16"/>
      <c r="P129" s="12" t="str">
        <f>IF($A129="","",IF($F129&gt;=Parameter!$B$14,3,IF($F129&gt;=Parameter!$B$13,2,IF($F129&gt;=Parameter!$B$12,1,0)))+MIN(3,$G129)+MIN(2,$H129)+IF($I129="Ya",2,0))</f>
        <v/>
      </c>
      <c r="Q129" s="12" t="str">
        <f>IF($A129="","",IF($P129&gt;=Parameter!$A$20,Parameter!$B$20,IF($P129&gt;=Parameter!$A$19,Parameter!$B$19,Parameter!$B$18)))</f>
        <v/>
      </c>
      <c r="R129" s="19" t="str">
        <f>IF(OR($A129="",$K129=""),"",$K129+INDEX(Parameter!$E$4:$E$7,MATCH($Q129,Parameter!$A$4:$A$7,0))/24)</f>
        <v/>
      </c>
      <c r="S129" s="19" t="str">
        <f t="shared" si="12"/>
        <v/>
      </c>
      <c r="T129" s="12" t="str">
        <f t="shared" si="13"/>
        <v/>
      </c>
      <c r="U129" s="12" t="str">
        <f t="shared" si="14"/>
        <v/>
      </c>
      <c r="V129" s="12" t="str">
        <f t="shared" si="15"/>
        <v/>
      </c>
    </row>
    <row r="130" spans="1:22" x14ac:dyDescent="0.35">
      <c r="A130" s="16"/>
      <c r="B130" s="17"/>
      <c r="C130" s="16"/>
      <c r="D130" s="16"/>
      <c r="E130" s="16"/>
      <c r="F130" s="18"/>
      <c r="G130" s="16"/>
      <c r="H130" s="16"/>
      <c r="I130" s="16"/>
      <c r="J130" s="17"/>
      <c r="K130" s="17"/>
      <c r="L130" s="16"/>
      <c r="M130" s="16"/>
      <c r="N130" s="17"/>
      <c r="O130" s="16"/>
      <c r="P130" s="12" t="str">
        <f>IF($A130="","",IF($F130&gt;=Parameter!$B$14,3,IF($F130&gt;=Parameter!$B$13,2,IF($F130&gt;=Parameter!$B$12,1,0)))+MIN(3,$G130)+MIN(2,$H130)+IF($I130="Ya",2,0))</f>
        <v/>
      </c>
      <c r="Q130" s="12" t="str">
        <f>IF($A130="","",IF($P130&gt;=Parameter!$A$20,Parameter!$B$20,IF($P130&gt;=Parameter!$A$19,Parameter!$B$19,Parameter!$B$18)))</f>
        <v/>
      </c>
      <c r="R130" s="19" t="str">
        <f>IF(OR($A130="",$K130=""),"",$K130+INDEX(Parameter!$E$4:$E$7,MATCH($Q130,Parameter!$A$4:$A$7,0))/24)</f>
        <v/>
      </c>
      <c r="S130" s="19" t="str">
        <f t="shared" si="12"/>
        <v/>
      </c>
      <c r="T130" s="12" t="str">
        <f t="shared" si="13"/>
        <v/>
      </c>
      <c r="U130" s="12" t="str">
        <f t="shared" si="14"/>
        <v/>
      </c>
      <c r="V130" s="12" t="str">
        <f t="shared" si="15"/>
        <v/>
      </c>
    </row>
    <row r="131" spans="1:22" x14ac:dyDescent="0.35">
      <c r="A131" s="16"/>
      <c r="B131" s="17"/>
      <c r="C131" s="16"/>
      <c r="D131" s="16"/>
      <c r="E131" s="16"/>
      <c r="F131" s="18"/>
      <c r="G131" s="16"/>
      <c r="H131" s="16"/>
      <c r="I131" s="16"/>
      <c r="J131" s="17"/>
      <c r="K131" s="17"/>
      <c r="L131" s="16"/>
      <c r="M131" s="16"/>
      <c r="N131" s="17"/>
      <c r="O131" s="16"/>
      <c r="P131" s="12" t="str">
        <f>IF($A131="","",IF($F131&gt;=Parameter!$B$14,3,IF($F131&gt;=Parameter!$B$13,2,IF($F131&gt;=Parameter!$B$12,1,0)))+MIN(3,$G131)+MIN(2,$H131)+IF($I131="Ya",2,0))</f>
        <v/>
      </c>
      <c r="Q131" s="12" t="str">
        <f>IF($A131="","",IF($P131&gt;=Parameter!$A$20,Parameter!$B$20,IF($P131&gt;=Parameter!$A$19,Parameter!$B$19,Parameter!$B$18)))</f>
        <v/>
      </c>
      <c r="R131" s="19" t="str">
        <f>IF(OR($A131="",$K131=""),"",$K131+INDEX(Parameter!$E$4:$E$7,MATCH($Q131,Parameter!$A$4:$A$7,0))/24)</f>
        <v/>
      </c>
      <c r="S131" s="19" t="str">
        <f t="shared" si="12"/>
        <v/>
      </c>
      <c r="T131" s="12" t="str">
        <f t="shared" si="13"/>
        <v/>
      </c>
      <c r="U131" s="12" t="str">
        <f t="shared" si="14"/>
        <v/>
      </c>
      <c r="V131" s="12" t="str">
        <f t="shared" si="15"/>
        <v/>
      </c>
    </row>
    <row r="132" spans="1:22" x14ac:dyDescent="0.35">
      <c r="A132" s="16"/>
      <c r="B132" s="17"/>
      <c r="C132" s="16"/>
      <c r="D132" s="16"/>
      <c r="E132" s="16"/>
      <c r="F132" s="18"/>
      <c r="G132" s="16"/>
      <c r="H132" s="16"/>
      <c r="I132" s="16"/>
      <c r="J132" s="17"/>
      <c r="K132" s="17"/>
      <c r="L132" s="16"/>
      <c r="M132" s="16"/>
      <c r="N132" s="17"/>
      <c r="O132" s="16"/>
      <c r="P132" s="12" t="str">
        <f>IF($A132="","",IF($F132&gt;=Parameter!$B$14,3,IF($F132&gt;=Parameter!$B$13,2,IF($F132&gt;=Parameter!$B$12,1,0)))+MIN(3,$G132)+MIN(2,$H132)+IF($I132="Ya",2,0))</f>
        <v/>
      </c>
      <c r="Q132" s="12" t="str">
        <f>IF($A132="","",IF($P132&gt;=Parameter!$A$20,Parameter!$B$20,IF($P132&gt;=Parameter!$A$19,Parameter!$B$19,Parameter!$B$18)))</f>
        <v/>
      </c>
      <c r="R132" s="19" t="str">
        <f>IF(OR($A132="",$K132=""),"",$K132+INDEX(Parameter!$E$4:$E$7,MATCH($Q132,Parameter!$A$4:$A$7,0))/24)</f>
        <v/>
      </c>
      <c r="S132" s="19" t="str">
        <f t="shared" si="12"/>
        <v/>
      </c>
      <c r="T132" s="12" t="str">
        <f t="shared" si="13"/>
        <v/>
      </c>
      <c r="U132" s="12" t="str">
        <f t="shared" si="14"/>
        <v/>
      </c>
      <c r="V132" s="12" t="str">
        <f t="shared" si="15"/>
        <v/>
      </c>
    </row>
    <row r="133" spans="1:22" x14ac:dyDescent="0.35">
      <c r="A133" s="16"/>
      <c r="B133" s="17"/>
      <c r="C133" s="16"/>
      <c r="D133" s="16"/>
      <c r="E133" s="16"/>
      <c r="F133" s="18"/>
      <c r="G133" s="16"/>
      <c r="H133" s="16"/>
      <c r="I133" s="16"/>
      <c r="J133" s="17"/>
      <c r="K133" s="17"/>
      <c r="L133" s="16"/>
      <c r="M133" s="16"/>
      <c r="N133" s="17"/>
      <c r="O133" s="16"/>
      <c r="P133" s="12" t="str">
        <f>IF($A133="","",IF($F133&gt;=Parameter!$B$14,3,IF($F133&gt;=Parameter!$B$13,2,IF($F133&gt;=Parameter!$B$12,1,0)))+MIN(3,$G133)+MIN(2,$H133)+IF($I133="Ya",2,0))</f>
        <v/>
      </c>
      <c r="Q133" s="12" t="str">
        <f>IF($A133="","",IF($P133&gt;=Parameter!$A$20,Parameter!$B$20,IF($P133&gt;=Parameter!$A$19,Parameter!$B$19,Parameter!$B$18)))</f>
        <v/>
      </c>
      <c r="R133" s="19" t="str">
        <f>IF(OR($A133="",$K133=""),"",$K133+INDEX(Parameter!$E$4:$E$7,MATCH($Q133,Parameter!$A$4:$A$7,0))/24)</f>
        <v/>
      </c>
      <c r="S133" s="19" t="str">
        <f t="shared" ref="S133:S164" si="16">IF($J133="","",$J133+1)</f>
        <v/>
      </c>
      <c r="T133" s="12" t="str">
        <f t="shared" ref="T133:T164" si="17">IF(OR($R133="",$S133=""),"",IF($R133&lt;=$S133,"Aman","Kirim update atau template sebelum "&amp;TEXT($S133,"dd/mm hh:mm")))</f>
        <v/>
      </c>
      <c r="U133" s="12" t="str">
        <f t="shared" ref="U133:U164" si="18">IF(OR($N133="",$R133=""),"",IF($N133&lt;=$R133,"Ya","Tidak"))</f>
        <v/>
      </c>
      <c r="V133" s="12" t="str">
        <f t="shared" ref="V133:V164" si="19">IF(OR($N133="",$K133=""),"",ROUND(($N133-$K133)*24,1))</f>
        <v/>
      </c>
    </row>
    <row r="134" spans="1:22" x14ac:dyDescent="0.35">
      <c r="A134" s="16"/>
      <c r="B134" s="17"/>
      <c r="C134" s="16"/>
      <c r="D134" s="16"/>
      <c r="E134" s="16"/>
      <c r="F134" s="18"/>
      <c r="G134" s="16"/>
      <c r="H134" s="16"/>
      <c r="I134" s="16"/>
      <c r="J134" s="17"/>
      <c r="K134" s="17"/>
      <c r="L134" s="16"/>
      <c r="M134" s="16"/>
      <c r="N134" s="17"/>
      <c r="O134" s="16"/>
      <c r="P134" s="12" t="str">
        <f>IF($A134="","",IF($F134&gt;=Parameter!$B$14,3,IF($F134&gt;=Parameter!$B$13,2,IF($F134&gt;=Parameter!$B$12,1,0)))+MIN(3,$G134)+MIN(2,$H134)+IF($I134="Ya",2,0))</f>
        <v/>
      </c>
      <c r="Q134" s="12" t="str">
        <f>IF($A134="","",IF($P134&gt;=Parameter!$A$20,Parameter!$B$20,IF($P134&gt;=Parameter!$A$19,Parameter!$B$19,Parameter!$B$18)))</f>
        <v/>
      </c>
      <c r="R134" s="19" t="str">
        <f>IF(OR($A134="",$K134=""),"",$K134+INDEX(Parameter!$E$4:$E$7,MATCH($Q134,Parameter!$A$4:$A$7,0))/24)</f>
        <v/>
      </c>
      <c r="S134" s="19" t="str">
        <f t="shared" si="16"/>
        <v/>
      </c>
      <c r="T134" s="12" t="str">
        <f t="shared" si="17"/>
        <v/>
      </c>
      <c r="U134" s="12" t="str">
        <f t="shared" si="18"/>
        <v/>
      </c>
      <c r="V134" s="12" t="str">
        <f t="shared" si="19"/>
        <v/>
      </c>
    </row>
    <row r="135" spans="1:22" x14ac:dyDescent="0.35">
      <c r="A135" s="16"/>
      <c r="B135" s="17"/>
      <c r="C135" s="16"/>
      <c r="D135" s="16"/>
      <c r="E135" s="16"/>
      <c r="F135" s="18"/>
      <c r="G135" s="16"/>
      <c r="H135" s="16"/>
      <c r="I135" s="16"/>
      <c r="J135" s="17"/>
      <c r="K135" s="17"/>
      <c r="L135" s="16"/>
      <c r="M135" s="16"/>
      <c r="N135" s="17"/>
      <c r="O135" s="16"/>
      <c r="P135" s="12" t="str">
        <f>IF($A135="","",IF($F135&gt;=Parameter!$B$14,3,IF($F135&gt;=Parameter!$B$13,2,IF($F135&gt;=Parameter!$B$12,1,0)))+MIN(3,$G135)+MIN(2,$H135)+IF($I135="Ya",2,0))</f>
        <v/>
      </c>
      <c r="Q135" s="12" t="str">
        <f>IF($A135="","",IF($P135&gt;=Parameter!$A$20,Parameter!$B$20,IF($P135&gt;=Parameter!$A$19,Parameter!$B$19,Parameter!$B$18)))</f>
        <v/>
      </c>
      <c r="R135" s="19" t="str">
        <f>IF(OR($A135="",$K135=""),"",$K135+INDEX(Parameter!$E$4:$E$7,MATCH($Q135,Parameter!$A$4:$A$7,0))/24)</f>
        <v/>
      </c>
      <c r="S135" s="19" t="str">
        <f t="shared" si="16"/>
        <v/>
      </c>
      <c r="T135" s="12" t="str">
        <f t="shared" si="17"/>
        <v/>
      </c>
      <c r="U135" s="12" t="str">
        <f t="shared" si="18"/>
        <v/>
      </c>
      <c r="V135" s="12" t="str">
        <f t="shared" si="19"/>
        <v/>
      </c>
    </row>
    <row r="136" spans="1:22" x14ac:dyDescent="0.35">
      <c r="A136" s="16"/>
      <c r="B136" s="17"/>
      <c r="C136" s="16"/>
      <c r="D136" s="16"/>
      <c r="E136" s="16"/>
      <c r="F136" s="18"/>
      <c r="G136" s="16"/>
      <c r="H136" s="16"/>
      <c r="I136" s="16"/>
      <c r="J136" s="17"/>
      <c r="K136" s="17"/>
      <c r="L136" s="16"/>
      <c r="M136" s="16"/>
      <c r="N136" s="17"/>
      <c r="O136" s="16"/>
      <c r="P136" s="12" t="str">
        <f>IF($A136="","",IF($F136&gt;=Parameter!$B$14,3,IF($F136&gt;=Parameter!$B$13,2,IF($F136&gt;=Parameter!$B$12,1,0)))+MIN(3,$G136)+MIN(2,$H136)+IF($I136="Ya",2,0))</f>
        <v/>
      </c>
      <c r="Q136" s="12" t="str">
        <f>IF($A136="","",IF($P136&gt;=Parameter!$A$20,Parameter!$B$20,IF($P136&gt;=Parameter!$A$19,Parameter!$B$19,Parameter!$B$18)))</f>
        <v/>
      </c>
      <c r="R136" s="19" t="str">
        <f>IF(OR($A136="",$K136=""),"",$K136+INDEX(Parameter!$E$4:$E$7,MATCH($Q136,Parameter!$A$4:$A$7,0))/24)</f>
        <v/>
      </c>
      <c r="S136" s="19" t="str">
        <f t="shared" si="16"/>
        <v/>
      </c>
      <c r="T136" s="12" t="str">
        <f t="shared" si="17"/>
        <v/>
      </c>
      <c r="U136" s="12" t="str">
        <f t="shared" si="18"/>
        <v/>
      </c>
      <c r="V136" s="12" t="str">
        <f t="shared" si="19"/>
        <v/>
      </c>
    </row>
    <row r="137" spans="1:22" x14ac:dyDescent="0.35">
      <c r="A137" s="16"/>
      <c r="B137" s="17"/>
      <c r="C137" s="16"/>
      <c r="D137" s="16"/>
      <c r="E137" s="16"/>
      <c r="F137" s="18"/>
      <c r="G137" s="16"/>
      <c r="H137" s="16"/>
      <c r="I137" s="16"/>
      <c r="J137" s="17"/>
      <c r="K137" s="17"/>
      <c r="L137" s="16"/>
      <c r="M137" s="16"/>
      <c r="N137" s="17"/>
      <c r="O137" s="16"/>
      <c r="P137" s="12" t="str">
        <f>IF($A137="","",IF($F137&gt;=Parameter!$B$14,3,IF($F137&gt;=Parameter!$B$13,2,IF($F137&gt;=Parameter!$B$12,1,0)))+MIN(3,$G137)+MIN(2,$H137)+IF($I137="Ya",2,0))</f>
        <v/>
      </c>
      <c r="Q137" s="12" t="str">
        <f>IF($A137="","",IF($P137&gt;=Parameter!$A$20,Parameter!$B$20,IF($P137&gt;=Parameter!$A$19,Parameter!$B$19,Parameter!$B$18)))</f>
        <v/>
      </c>
      <c r="R137" s="19" t="str">
        <f>IF(OR($A137="",$K137=""),"",$K137+INDEX(Parameter!$E$4:$E$7,MATCH($Q137,Parameter!$A$4:$A$7,0))/24)</f>
        <v/>
      </c>
      <c r="S137" s="19" t="str">
        <f t="shared" si="16"/>
        <v/>
      </c>
      <c r="T137" s="12" t="str">
        <f t="shared" si="17"/>
        <v/>
      </c>
      <c r="U137" s="12" t="str">
        <f t="shared" si="18"/>
        <v/>
      </c>
      <c r="V137" s="12" t="str">
        <f t="shared" si="19"/>
        <v/>
      </c>
    </row>
    <row r="138" spans="1:22" x14ac:dyDescent="0.35">
      <c r="A138" s="16"/>
      <c r="B138" s="17"/>
      <c r="C138" s="16"/>
      <c r="D138" s="16"/>
      <c r="E138" s="16"/>
      <c r="F138" s="18"/>
      <c r="G138" s="16"/>
      <c r="H138" s="16"/>
      <c r="I138" s="16"/>
      <c r="J138" s="17"/>
      <c r="K138" s="17"/>
      <c r="L138" s="16"/>
      <c r="M138" s="16"/>
      <c r="N138" s="17"/>
      <c r="O138" s="16"/>
      <c r="P138" s="12" t="str">
        <f>IF($A138="","",IF($F138&gt;=Parameter!$B$14,3,IF($F138&gt;=Parameter!$B$13,2,IF($F138&gt;=Parameter!$B$12,1,0)))+MIN(3,$G138)+MIN(2,$H138)+IF($I138="Ya",2,0))</f>
        <v/>
      </c>
      <c r="Q138" s="12" t="str">
        <f>IF($A138="","",IF($P138&gt;=Parameter!$A$20,Parameter!$B$20,IF($P138&gt;=Parameter!$A$19,Parameter!$B$19,Parameter!$B$18)))</f>
        <v/>
      </c>
      <c r="R138" s="19" t="str">
        <f>IF(OR($A138="",$K138=""),"",$K138+INDEX(Parameter!$E$4:$E$7,MATCH($Q138,Parameter!$A$4:$A$7,0))/24)</f>
        <v/>
      </c>
      <c r="S138" s="19" t="str">
        <f t="shared" si="16"/>
        <v/>
      </c>
      <c r="T138" s="12" t="str">
        <f t="shared" si="17"/>
        <v/>
      </c>
      <c r="U138" s="12" t="str">
        <f t="shared" si="18"/>
        <v/>
      </c>
      <c r="V138" s="12" t="str">
        <f t="shared" si="19"/>
        <v/>
      </c>
    </row>
    <row r="139" spans="1:22" x14ac:dyDescent="0.35">
      <c r="A139" s="16"/>
      <c r="B139" s="17"/>
      <c r="C139" s="16"/>
      <c r="D139" s="16"/>
      <c r="E139" s="16"/>
      <c r="F139" s="18"/>
      <c r="G139" s="16"/>
      <c r="H139" s="16"/>
      <c r="I139" s="16"/>
      <c r="J139" s="17"/>
      <c r="K139" s="17"/>
      <c r="L139" s="16"/>
      <c r="M139" s="16"/>
      <c r="N139" s="17"/>
      <c r="O139" s="16"/>
      <c r="P139" s="12" t="str">
        <f>IF($A139="","",IF($F139&gt;=Parameter!$B$14,3,IF($F139&gt;=Parameter!$B$13,2,IF($F139&gt;=Parameter!$B$12,1,0)))+MIN(3,$G139)+MIN(2,$H139)+IF($I139="Ya",2,0))</f>
        <v/>
      </c>
      <c r="Q139" s="12" t="str">
        <f>IF($A139="","",IF($P139&gt;=Parameter!$A$20,Parameter!$B$20,IF($P139&gt;=Parameter!$A$19,Parameter!$B$19,Parameter!$B$18)))</f>
        <v/>
      </c>
      <c r="R139" s="19" t="str">
        <f>IF(OR($A139="",$K139=""),"",$K139+INDEX(Parameter!$E$4:$E$7,MATCH($Q139,Parameter!$A$4:$A$7,0))/24)</f>
        <v/>
      </c>
      <c r="S139" s="19" t="str">
        <f t="shared" si="16"/>
        <v/>
      </c>
      <c r="T139" s="12" t="str">
        <f t="shared" si="17"/>
        <v/>
      </c>
      <c r="U139" s="12" t="str">
        <f t="shared" si="18"/>
        <v/>
      </c>
      <c r="V139" s="12" t="str">
        <f t="shared" si="19"/>
        <v/>
      </c>
    </row>
    <row r="140" spans="1:22" x14ac:dyDescent="0.35">
      <c r="A140" s="16"/>
      <c r="B140" s="17"/>
      <c r="C140" s="16"/>
      <c r="D140" s="16"/>
      <c r="E140" s="16"/>
      <c r="F140" s="18"/>
      <c r="G140" s="16"/>
      <c r="H140" s="16"/>
      <c r="I140" s="16"/>
      <c r="J140" s="17"/>
      <c r="K140" s="17"/>
      <c r="L140" s="16"/>
      <c r="M140" s="16"/>
      <c r="N140" s="17"/>
      <c r="O140" s="16"/>
      <c r="P140" s="12" t="str">
        <f>IF($A140="","",IF($F140&gt;=Parameter!$B$14,3,IF($F140&gt;=Parameter!$B$13,2,IF($F140&gt;=Parameter!$B$12,1,0)))+MIN(3,$G140)+MIN(2,$H140)+IF($I140="Ya",2,0))</f>
        <v/>
      </c>
      <c r="Q140" s="12" t="str">
        <f>IF($A140="","",IF($P140&gt;=Parameter!$A$20,Parameter!$B$20,IF($P140&gt;=Parameter!$A$19,Parameter!$B$19,Parameter!$B$18)))</f>
        <v/>
      </c>
      <c r="R140" s="19" t="str">
        <f>IF(OR($A140="",$K140=""),"",$K140+INDEX(Parameter!$E$4:$E$7,MATCH($Q140,Parameter!$A$4:$A$7,0))/24)</f>
        <v/>
      </c>
      <c r="S140" s="19" t="str">
        <f t="shared" si="16"/>
        <v/>
      </c>
      <c r="T140" s="12" t="str">
        <f t="shared" si="17"/>
        <v/>
      </c>
      <c r="U140" s="12" t="str">
        <f t="shared" si="18"/>
        <v/>
      </c>
      <c r="V140" s="12" t="str">
        <f t="shared" si="19"/>
        <v/>
      </c>
    </row>
    <row r="141" spans="1:22" x14ac:dyDescent="0.35">
      <c r="A141" s="16"/>
      <c r="B141" s="17"/>
      <c r="C141" s="16"/>
      <c r="D141" s="16"/>
      <c r="E141" s="16"/>
      <c r="F141" s="18"/>
      <c r="G141" s="16"/>
      <c r="H141" s="16"/>
      <c r="I141" s="16"/>
      <c r="J141" s="17"/>
      <c r="K141" s="17"/>
      <c r="L141" s="16"/>
      <c r="M141" s="16"/>
      <c r="N141" s="17"/>
      <c r="O141" s="16"/>
      <c r="P141" s="12" t="str">
        <f>IF($A141="","",IF($F141&gt;=Parameter!$B$14,3,IF($F141&gt;=Parameter!$B$13,2,IF($F141&gt;=Parameter!$B$12,1,0)))+MIN(3,$G141)+MIN(2,$H141)+IF($I141="Ya",2,0))</f>
        <v/>
      </c>
      <c r="Q141" s="12" t="str">
        <f>IF($A141="","",IF($P141&gt;=Parameter!$A$20,Parameter!$B$20,IF($P141&gt;=Parameter!$A$19,Parameter!$B$19,Parameter!$B$18)))</f>
        <v/>
      </c>
      <c r="R141" s="19" t="str">
        <f>IF(OR($A141="",$K141=""),"",$K141+INDEX(Parameter!$E$4:$E$7,MATCH($Q141,Parameter!$A$4:$A$7,0))/24)</f>
        <v/>
      </c>
      <c r="S141" s="19" t="str">
        <f t="shared" si="16"/>
        <v/>
      </c>
      <c r="T141" s="12" t="str">
        <f t="shared" si="17"/>
        <v/>
      </c>
      <c r="U141" s="12" t="str">
        <f t="shared" si="18"/>
        <v/>
      </c>
      <c r="V141" s="12" t="str">
        <f t="shared" si="19"/>
        <v/>
      </c>
    </row>
    <row r="142" spans="1:22" x14ac:dyDescent="0.35">
      <c r="A142" s="16"/>
      <c r="B142" s="17"/>
      <c r="C142" s="16"/>
      <c r="D142" s="16"/>
      <c r="E142" s="16"/>
      <c r="F142" s="18"/>
      <c r="G142" s="16"/>
      <c r="H142" s="16"/>
      <c r="I142" s="16"/>
      <c r="J142" s="17"/>
      <c r="K142" s="17"/>
      <c r="L142" s="16"/>
      <c r="M142" s="16"/>
      <c r="N142" s="17"/>
      <c r="O142" s="16"/>
      <c r="P142" s="12" t="str">
        <f>IF($A142="","",IF($F142&gt;=Parameter!$B$14,3,IF($F142&gt;=Parameter!$B$13,2,IF($F142&gt;=Parameter!$B$12,1,0)))+MIN(3,$G142)+MIN(2,$H142)+IF($I142="Ya",2,0))</f>
        <v/>
      </c>
      <c r="Q142" s="12" t="str">
        <f>IF($A142="","",IF($P142&gt;=Parameter!$A$20,Parameter!$B$20,IF($P142&gt;=Parameter!$A$19,Parameter!$B$19,Parameter!$B$18)))</f>
        <v/>
      </c>
      <c r="R142" s="19" t="str">
        <f>IF(OR($A142="",$K142=""),"",$K142+INDEX(Parameter!$E$4:$E$7,MATCH($Q142,Parameter!$A$4:$A$7,0))/24)</f>
        <v/>
      </c>
      <c r="S142" s="19" t="str">
        <f t="shared" si="16"/>
        <v/>
      </c>
      <c r="T142" s="12" t="str">
        <f t="shared" si="17"/>
        <v/>
      </c>
      <c r="U142" s="12" t="str">
        <f t="shared" si="18"/>
        <v/>
      </c>
      <c r="V142" s="12" t="str">
        <f t="shared" si="19"/>
        <v/>
      </c>
    </row>
    <row r="143" spans="1:22" x14ac:dyDescent="0.35">
      <c r="A143" s="16"/>
      <c r="B143" s="17"/>
      <c r="C143" s="16"/>
      <c r="D143" s="16"/>
      <c r="E143" s="16"/>
      <c r="F143" s="18"/>
      <c r="G143" s="16"/>
      <c r="H143" s="16"/>
      <c r="I143" s="16"/>
      <c r="J143" s="17"/>
      <c r="K143" s="17"/>
      <c r="L143" s="16"/>
      <c r="M143" s="16"/>
      <c r="N143" s="17"/>
      <c r="O143" s="16"/>
      <c r="P143" s="12" t="str">
        <f>IF($A143="","",IF($F143&gt;=Parameter!$B$14,3,IF($F143&gt;=Parameter!$B$13,2,IF($F143&gt;=Parameter!$B$12,1,0)))+MIN(3,$G143)+MIN(2,$H143)+IF($I143="Ya",2,0))</f>
        <v/>
      </c>
      <c r="Q143" s="12" t="str">
        <f>IF($A143="","",IF($P143&gt;=Parameter!$A$20,Parameter!$B$20,IF($P143&gt;=Parameter!$A$19,Parameter!$B$19,Parameter!$B$18)))</f>
        <v/>
      </c>
      <c r="R143" s="19" t="str">
        <f>IF(OR($A143="",$K143=""),"",$K143+INDEX(Parameter!$E$4:$E$7,MATCH($Q143,Parameter!$A$4:$A$7,0))/24)</f>
        <v/>
      </c>
      <c r="S143" s="19" t="str">
        <f t="shared" si="16"/>
        <v/>
      </c>
      <c r="T143" s="12" t="str">
        <f t="shared" si="17"/>
        <v/>
      </c>
      <c r="U143" s="12" t="str">
        <f t="shared" si="18"/>
        <v/>
      </c>
      <c r="V143" s="12" t="str">
        <f t="shared" si="19"/>
        <v/>
      </c>
    </row>
    <row r="144" spans="1:22" x14ac:dyDescent="0.35">
      <c r="A144" s="16"/>
      <c r="B144" s="17"/>
      <c r="C144" s="16"/>
      <c r="D144" s="16"/>
      <c r="E144" s="16"/>
      <c r="F144" s="18"/>
      <c r="G144" s="16"/>
      <c r="H144" s="16"/>
      <c r="I144" s="16"/>
      <c r="J144" s="17"/>
      <c r="K144" s="17"/>
      <c r="L144" s="16"/>
      <c r="M144" s="16"/>
      <c r="N144" s="17"/>
      <c r="O144" s="16"/>
      <c r="P144" s="12" t="str">
        <f>IF($A144="","",IF($F144&gt;=Parameter!$B$14,3,IF($F144&gt;=Parameter!$B$13,2,IF($F144&gt;=Parameter!$B$12,1,0)))+MIN(3,$G144)+MIN(2,$H144)+IF($I144="Ya",2,0))</f>
        <v/>
      </c>
      <c r="Q144" s="12" t="str">
        <f>IF($A144="","",IF($P144&gt;=Parameter!$A$20,Parameter!$B$20,IF($P144&gt;=Parameter!$A$19,Parameter!$B$19,Parameter!$B$18)))</f>
        <v/>
      </c>
      <c r="R144" s="19" t="str">
        <f>IF(OR($A144="",$K144=""),"",$K144+INDEX(Parameter!$E$4:$E$7,MATCH($Q144,Parameter!$A$4:$A$7,0))/24)</f>
        <v/>
      </c>
      <c r="S144" s="19" t="str">
        <f t="shared" si="16"/>
        <v/>
      </c>
      <c r="T144" s="12" t="str">
        <f t="shared" si="17"/>
        <v/>
      </c>
      <c r="U144" s="12" t="str">
        <f t="shared" si="18"/>
        <v/>
      </c>
      <c r="V144" s="12" t="str">
        <f t="shared" si="19"/>
        <v/>
      </c>
    </row>
    <row r="145" spans="1:22" x14ac:dyDescent="0.35">
      <c r="A145" s="16"/>
      <c r="B145" s="17"/>
      <c r="C145" s="16"/>
      <c r="D145" s="16"/>
      <c r="E145" s="16"/>
      <c r="F145" s="18"/>
      <c r="G145" s="16"/>
      <c r="H145" s="16"/>
      <c r="I145" s="16"/>
      <c r="J145" s="17"/>
      <c r="K145" s="17"/>
      <c r="L145" s="16"/>
      <c r="M145" s="16"/>
      <c r="N145" s="17"/>
      <c r="O145" s="16"/>
      <c r="P145" s="12" t="str">
        <f>IF($A145="","",IF($F145&gt;=Parameter!$B$14,3,IF($F145&gt;=Parameter!$B$13,2,IF($F145&gt;=Parameter!$B$12,1,0)))+MIN(3,$G145)+MIN(2,$H145)+IF($I145="Ya",2,0))</f>
        <v/>
      </c>
      <c r="Q145" s="12" t="str">
        <f>IF($A145="","",IF($P145&gt;=Parameter!$A$20,Parameter!$B$20,IF($P145&gt;=Parameter!$A$19,Parameter!$B$19,Parameter!$B$18)))</f>
        <v/>
      </c>
      <c r="R145" s="19" t="str">
        <f>IF(OR($A145="",$K145=""),"",$K145+INDEX(Parameter!$E$4:$E$7,MATCH($Q145,Parameter!$A$4:$A$7,0))/24)</f>
        <v/>
      </c>
      <c r="S145" s="19" t="str">
        <f t="shared" si="16"/>
        <v/>
      </c>
      <c r="T145" s="12" t="str">
        <f t="shared" si="17"/>
        <v/>
      </c>
      <c r="U145" s="12" t="str">
        <f t="shared" si="18"/>
        <v/>
      </c>
      <c r="V145" s="12" t="str">
        <f t="shared" si="19"/>
        <v/>
      </c>
    </row>
    <row r="146" spans="1:22" x14ac:dyDescent="0.35">
      <c r="A146" s="16"/>
      <c r="B146" s="17"/>
      <c r="C146" s="16"/>
      <c r="D146" s="16"/>
      <c r="E146" s="16"/>
      <c r="F146" s="18"/>
      <c r="G146" s="16"/>
      <c r="H146" s="16"/>
      <c r="I146" s="16"/>
      <c r="J146" s="17"/>
      <c r="K146" s="17"/>
      <c r="L146" s="16"/>
      <c r="M146" s="16"/>
      <c r="N146" s="17"/>
      <c r="O146" s="16"/>
      <c r="P146" s="12" t="str">
        <f>IF($A146="","",IF($F146&gt;=Parameter!$B$14,3,IF($F146&gt;=Parameter!$B$13,2,IF($F146&gt;=Parameter!$B$12,1,0)))+MIN(3,$G146)+MIN(2,$H146)+IF($I146="Ya",2,0))</f>
        <v/>
      </c>
      <c r="Q146" s="12" t="str">
        <f>IF($A146="","",IF($P146&gt;=Parameter!$A$20,Parameter!$B$20,IF($P146&gt;=Parameter!$A$19,Parameter!$B$19,Parameter!$B$18)))</f>
        <v/>
      </c>
      <c r="R146" s="19" t="str">
        <f>IF(OR($A146="",$K146=""),"",$K146+INDEX(Parameter!$E$4:$E$7,MATCH($Q146,Parameter!$A$4:$A$7,0))/24)</f>
        <v/>
      </c>
      <c r="S146" s="19" t="str">
        <f t="shared" si="16"/>
        <v/>
      </c>
      <c r="T146" s="12" t="str">
        <f t="shared" si="17"/>
        <v/>
      </c>
      <c r="U146" s="12" t="str">
        <f t="shared" si="18"/>
        <v/>
      </c>
      <c r="V146" s="12" t="str">
        <f t="shared" si="19"/>
        <v/>
      </c>
    </row>
    <row r="147" spans="1:22" x14ac:dyDescent="0.35">
      <c r="A147" s="16"/>
      <c r="B147" s="17"/>
      <c r="C147" s="16"/>
      <c r="D147" s="16"/>
      <c r="E147" s="16"/>
      <c r="F147" s="18"/>
      <c r="G147" s="16"/>
      <c r="H147" s="16"/>
      <c r="I147" s="16"/>
      <c r="J147" s="17"/>
      <c r="K147" s="17"/>
      <c r="L147" s="16"/>
      <c r="M147" s="16"/>
      <c r="N147" s="17"/>
      <c r="O147" s="16"/>
      <c r="P147" s="12" t="str">
        <f>IF($A147="","",IF($F147&gt;=Parameter!$B$14,3,IF($F147&gt;=Parameter!$B$13,2,IF($F147&gt;=Parameter!$B$12,1,0)))+MIN(3,$G147)+MIN(2,$H147)+IF($I147="Ya",2,0))</f>
        <v/>
      </c>
      <c r="Q147" s="12" t="str">
        <f>IF($A147="","",IF($P147&gt;=Parameter!$A$20,Parameter!$B$20,IF($P147&gt;=Parameter!$A$19,Parameter!$B$19,Parameter!$B$18)))</f>
        <v/>
      </c>
      <c r="R147" s="19" t="str">
        <f>IF(OR($A147="",$K147=""),"",$K147+INDEX(Parameter!$E$4:$E$7,MATCH($Q147,Parameter!$A$4:$A$7,0))/24)</f>
        <v/>
      </c>
      <c r="S147" s="19" t="str">
        <f t="shared" si="16"/>
        <v/>
      </c>
      <c r="T147" s="12" t="str">
        <f t="shared" si="17"/>
        <v/>
      </c>
      <c r="U147" s="12" t="str">
        <f t="shared" si="18"/>
        <v/>
      </c>
      <c r="V147" s="12" t="str">
        <f t="shared" si="19"/>
        <v/>
      </c>
    </row>
    <row r="148" spans="1:22" x14ac:dyDescent="0.35">
      <c r="A148" s="16"/>
      <c r="B148" s="17"/>
      <c r="C148" s="16"/>
      <c r="D148" s="16"/>
      <c r="E148" s="16"/>
      <c r="F148" s="18"/>
      <c r="G148" s="16"/>
      <c r="H148" s="16"/>
      <c r="I148" s="16"/>
      <c r="J148" s="17"/>
      <c r="K148" s="17"/>
      <c r="L148" s="16"/>
      <c r="M148" s="16"/>
      <c r="N148" s="17"/>
      <c r="O148" s="16"/>
      <c r="P148" s="12" t="str">
        <f>IF($A148="","",IF($F148&gt;=Parameter!$B$14,3,IF($F148&gt;=Parameter!$B$13,2,IF($F148&gt;=Parameter!$B$12,1,0)))+MIN(3,$G148)+MIN(2,$H148)+IF($I148="Ya",2,0))</f>
        <v/>
      </c>
      <c r="Q148" s="12" t="str">
        <f>IF($A148="","",IF($P148&gt;=Parameter!$A$20,Parameter!$B$20,IF($P148&gt;=Parameter!$A$19,Parameter!$B$19,Parameter!$B$18)))</f>
        <v/>
      </c>
      <c r="R148" s="19" t="str">
        <f>IF(OR($A148="",$K148=""),"",$K148+INDEX(Parameter!$E$4:$E$7,MATCH($Q148,Parameter!$A$4:$A$7,0))/24)</f>
        <v/>
      </c>
      <c r="S148" s="19" t="str">
        <f t="shared" si="16"/>
        <v/>
      </c>
      <c r="T148" s="12" t="str">
        <f t="shared" si="17"/>
        <v/>
      </c>
      <c r="U148" s="12" t="str">
        <f t="shared" si="18"/>
        <v/>
      </c>
      <c r="V148" s="12" t="str">
        <f t="shared" si="19"/>
        <v/>
      </c>
    </row>
    <row r="149" spans="1:22" x14ac:dyDescent="0.35">
      <c r="A149" s="16"/>
      <c r="B149" s="17"/>
      <c r="C149" s="16"/>
      <c r="D149" s="16"/>
      <c r="E149" s="16"/>
      <c r="F149" s="18"/>
      <c r="G149" s="16"/>
      <c r="H149" s="16"/>
      <c r="I149" s="16"/>
      <c r="J149" s="17"/>
      <c r="K149" s="17"/>
      <c r="L149" s="16"/>
      <c r="M149" s="16"/>
      <c r="N149" s="17"/>
      <c r="O149" s="16"/>
      <c r="P149" s="12" t="str">
        <f>IF($A149="","",IF($F149&gt;=Parameter!$B$14,3,IF($F149&gt;=Parameter!$B$13,2,IF($F149&gt;=Parameter!$B$12,1,0)))+MIN(3,$G149)+MIN(2,$H149)+IF($I149="Ya",2,0))</f>
        <v/>
      </c>
      <c r="Q149" s="12" t="str">
        <f>IF($A149="","",IF($P149&gt;=Parameter!$A$20,Parameter!$B$20,IF($P149&gt;=Parameter!$A$19,Parameter!$B$19,Parameter!$B$18)))</f>
        <v/>
      </c>
      <c r="R149" s="19" t="str">
        <f>IF(OR($A149="",$K149=""),"",$K149+INDEX(Parameter!$E$4:$E$7,MATCH($Q149,Parameter!$A$4:$A$7,0))/24)</f>
        <v/>
      </c>
      <c r="S149" s="19" t="str">
        <f t="shared" si="16"/>
        <v/>
      </c>
      <c r="T149" s="12" t="str">
        <f t="shared" si="17"/>
        <v/>
      </c>
      <c r="U149" s="12" t="str">
        <f t="shared" si="18"/>
        <v/>
      </c>
      <c r="V149" s="12" t="str">
        <f t="shared" si="19"/>
        <v/>
      </c>
    </row>
    <row r="150" spans="1:22" x14ac:dyDescent="0.35">
      <c r="A150" s="16"/>
      <c r="B150" s="17"/>
      <c r="C150" s="16"/>
      <c r="D150" s="16"/>
      <c r="E150" s="16"/>
      <c r="F150" s="18"/>
      <c r="G150" s="16"/>
      <c r="H150" s="16"/>
      <c r="I150" s="16"/>
      <c r="J150" s="17"/>
      <c r="K150" s="17"/>
      <c r="L150" s="16"/>
      <c r="M150" s="16"/>
      <c r="N150" s="17"/>
      <c r="O150" s="16"/>
      <c r="P150" s="12" t="str">
        <f>IF($A150="","",IF($F150&gt;=Parameter!$B$14,3,IF($F150&gt;=Parameter!$B$13,2,IF($F150&gt;=Parameter!$B$12,1,0)))+MIN(3,$G150)+MIN(2,$H150)+IF($I150="Ya",2,0))</f>
        <v/>
      </c>
      <c r="Q150" s="12" t="str">
        <f>IF($A150="","",IF($P150&gt;=Parameter!$A$20,Parameter!$B$20,IF($P150&gt;=Parameter!$A$19,Parameter!$B$19,Parameter!$B$18)))</f>
        <v/>
      </c>
      <c r="R150" s="19" t="str">
        <f>IF(OR($A150="",$K150=""),"",$K150+INDEX(Parameter!$E$4:$E$7,MATCH($Q150,Parameter!$A$4:$A$7,0))/24)</f>
        <v/>
      </c>
      <c r="S150" s="19" t="str">
        <f t="shared" si="16"/>
        <v/>
      </c>
      <c r="T150" s="12" t="str">
        <f t="shared" si="17"/>
        <v/>
      </c>
      <c r="U150" s="12" t="str">
        <f t="shared" si="18"/>
        <v/>
      </c>
      <c r="V150" s="12" t="str">
        <f t="shared" si="19"/>
        <v/>
      </c>
    </row>
    <row r="151" spans="1:22" x14ac:dyDescent="0.35">
      <c r="A151" s="16"/>
      <c r="B151" s="17"/>
      <c r="C151" s="16"/>
      <c r="D151" s="16"/>
      <c r="E151" s="16"/>
      <c r="F151" s="18"/>
      <c r="G151" s="16"/>
      <c r="H151" s="16"/>
      <c r="I151" s="16"/>
      <c r="J151" s="17"/>
      <c r="K151" s="17"/>
      <c r="L151" s="16"/>
      <c r="M151" s="16"/>
      <c r="N151" s="17"/>
      <c r="O151" s="16"/>
      <c r="P151" s="12" t="str">
        <f>IF($A151="","",IF($F151&gt;=Parameter!$B$14,3,IF($F151&gt;=Parameter!$B$13,2,IF($F151&gt;=Parameter!$B$12,1,0)))+MIN(3,$G151)+MIN(2,$H151)+IF($I151="Ya",2,0))</f>
        <v/>
      </c>
      <c r="Q151" s="12" t="str">
        <f>IF($A151="","",IF($P151&gt;=Parameter!$A$20,Parameter!$B$20,IF($P151&gt;=Parameter!$A$19,Parameter!$B$19,Parameter!$B$18)))</f>
        <v/>
      </c>
      <c r="R151" s="19" t="str">
        <f>IF(OR($A151="",$K151=""),"",$K151+INDEX(Parameter!$E$4:$E$7,MATCH($Q151,Parameter!$A$4:$A$7,0))/24)</f>
        <v/>
      </c>
      <c r="S151" s="19" t="str">
        <f t="shared" si="16"/>
        <v/>
      </c>
      <c r="T151" s="12" t="str">
        <f t="shared" si="17"/>
        <v/>
      </c>
      <c r="U151" s="12" t="str">
        <f t="shared" si="18"/>
        <v/>
      </c>
      <c r="V151" s="12" t="str">
        <f t="shared" si="19"/>
        <v/>
      </c>
    </row>
    <row r="152" spans="1:22" x14ac:dyDescent="0.35">
      <c r="A152" s="16"/>
      <c r="B152" s="17"/>
      <c r="C152" s="16"/>
      <c r="D152" s="16"/>
      <c r="E152" s="16"/>
      <c r="F152" s="18"/>
      <c r="G152" s="16"/>
      <c r="H152" s="16"/>
      <c r="I152" s="16"/>
      <c r="J152" s="17"/>
      <c r="K152" s="17"/>
      <c r="L152" s="16"/>
      <c r="M152" s="16"/>
      <c r="N152" s="17"/>
      <c r="O152" s="16"/>
      <c r="P152" s="12" t="str">
        <f>IF($A152="","",IF($F152&gt;=Parameter!$B$14,3,IF($F152&gt;=Parameter!$B$13,2,IF($F152&gt;=Parameter!$B$12,1,0)))+MIN(3,$G152)+MIN(2,$H152)+IF($I152="Ya",2,0))</f>
        <v/>
      </c>
      <c r="Q152" s="12" t="str">
        <f>IF($A152="","",IF($P152&gt;=Parameter!$A$20,Parameter!$B$20,IF($P152&gt;=Parameter!$A$19,Parameter!$B$19,Parameter!$B$18)))</f>
        <v/>
      </c>
      <c r="R152" s="19" t="str">
        <f>IF(OR($A152="",$K152=""),"",$K152+INDEX(Parameter!$E$4:$E$7,MATCH($Q152,Parameter!$A$4:$A$7,0))/24)</f>
        <v/>
      </c>
      <c r="S152" s="19" t="str">
        <f t="shared" si="16"/>
        <v/>
      </c>
      <c r="T152" s="12" t="str">
        <f t="shared" si="17"/>
        <v/>
      </c>
      <c r="U152" s="12" t="str">
        <f t="shared" si="18"/>
        <v/>
      </c>
      <c r="V152" s="12" t="str">
        <f t="shared" si="19"/>
        <v/>
      </c>
    </row>
    <row r="153" spans="1:22" x14ac:dyDescent="0.35">
      <c r="A153" s="16"/>
      <c r="B153" s="17"/>
      <c r="C153" s="16"/>
      <c r="D153" s="16"/>
      <c r="E153" s="16"/>
      <c r="F153" s="18"/>
      <c r="G153" s="16"/>
      <c r="H153" s="16"/>
      <c r="I153" s="16"/>
      <c r="J153" s="17"/>
      <c r="K153" s="17"/>
      <c r="L153" s="16"/>
      <c r="M153" s="16"/>
      <c r="N153" s="17"/>
      <c r="O153" s="16"/>
      <c r="P153" s="12" t="str">
        <f>IF($A153="","",IF($F153&gt;=Parameter!$B$14,3,IF($F153&gt;=Parameter!$B$13,2,IF($F153&gt;=Parameter!$B$12,1,0)))+MIN(3,$G153)+MIN(2,$H153)+IF($I153="Ya",2,0))</f>
        <v/>
      </c>
      <c r="Q153" s="12" t="str">
        <f>IF($A153="","",IF($P153&gt;=Parameter!$A$20,Parameter!$B$20,IF($P153&gt;=Parameter!$A$19,Parameter!$B$19,Parameter!$B$18)))</f>
        <v/>
      </c>
      <c r="R153" s="19" t="str">
        <f>IF(OR($A153="",$K153=""),"",$K153+INDEX(Parameter!$E$4:$E$7,MATCH($Q153,Parameter!$A$4:$A$7,0))/24)</f>
        <v/>
      </c>
      <c r="S153" s="19" t="str">
        <f t="shared" si="16"/>
        <v/>
      </c>
      <c r="T153" s="12" t="str">
        <f t="shared" si="17"/>
        <v/>
      </c>
      <c r="U153" s="12" t="str">
        <f t="shared" si="18"/>
        <v/>
      </c>
      <c r="V153" s="12" t="str">
        <f t="shared" si="19"/>
        <v/>
      </c>
    </row>
    <row r="154" spans="1:22" x14ac:dyDescent="0.35">
      <c r="A154" s="16"/>
      <c r="B154" s="17"/>
      <c r="C154" s="16"/>
      <c r="D154" s="16"/>
      <c r="E154" s="16"/>
      <c r="F154" s="18"/>
      <c r="G154" s="16"/>
      <c r="H154" s="16"/>
      <c r="I154" s="16"/>
      <c r="J154" s="17"/>
      <c r="K154" s="17"/>
      <c r="L154" s="16"/>
      <c r="M154" s="16"/>
      <c r="N154" s="17"/>
      <c r="O154" s="16"/>
      <c r="P154" s="12" t="str">
        <f>IF($A154="","",IF($F154&gt;=Parameter!$B$14,3,IF($F154&gt;=Parameter!$B$13,2,IF($F154&gt;=Parameter!$B$12,1,0)))+MIN(3,$G154)+MIN(2,$H154)+IF($I154="Ya",2,0))</f>
        <v/>
      </c>
      <c r="Q154" s="12" t="str">
        <f>IF($A154="","",IF($P154&gt;=Parameter!$A$20,Parameter!$B$20,IF($P154&gt;=Parameter!$A$19,Parameter!$B$19,Parameter!$B$18)))</f>
        <v/>
      </c>
      <c r="R154" s="19" t="str">
        <f>IF(OR($A154="",$K154=""),"",$K154+INDEX(Parameter!$E$4:$E$7,MATCH($Q154,Parameter!$A$4:$A$7,0))/24)</f>
        <v/>
      </c>
      <c r="S154" s="19" t="str">
        <f t="shared" si="16"/>
        <v/>
      </c>
      <c r="T154" s="12" t="str">
        <f t="shared" si="17"/>
        <v/>
      </c>
      <c r="U154" s="12" t="str">
        <f t="shared" si="18"/>
        <v/>
      </c>
      <c r="V154" s="12" t="str">
        <f t="shared" si="19"/>
        <v/>
      </c>
    </row>
    <row r="155" spans="1:22" x14ac:dyDescent="0.35">
      <c r="A155" s="16"/>
      <c r="B155" s="17"/>
      <c r="C155" s="16"/>
      <c r="D155" s="16"/>
      <c r="E155" s="16"/>
      <c r="F155" s="18"/>
      <c r="G155" s="16"/>
      <c r="H155" s="16"/>
      <c r="I155" s="16"/>
      <c r="J155" s="17"/>
      <c r="K155" s="17"/>
      <c r="L155" s="16"/>
      <c r="M155" s="16"/>
      <c r="N155" s="17"/>
      <c r="O155" s="16"/>
      <c r="P155" s="12" t="str">
        <f>IF($A155="","",IF($F155&gt;=Parameter!$B$14,3,IF($F155&gt;=Parameter!$B$13,2,IF($F155&gt;=Parameter!$B$12,1,0)))+MIN(3,$G155)+MIN(2,$H155)+IF($I155="Ya",2,0))</f>
        <v/>
      </c>
      <c r="Q155" s="12" t="str">
        <f>IF($A155="","",IF($P155&gt;=Parameter!$A$20,Parameter!$B$20,IF($P155&gt;=Parameter!$A$19,Parameter!$B$19,Parameter!$B$18)))</f>
        <v/>
      </c>
      <c r="R155" s="19" t="str">
        <f>IF(OR($A155="",$K155=""),"",$K155+INDEX(Parameter!$E$4:$E$7,MATCH($Q155,Parameter!$A$4:$A$7,0))/24)</f>
        <v/>
      </c>
      <c r="S155" s="19" t="str">
        <f t="shared" si="16"/>
        <v/>
      </c>
      <c r="T155" s="12" t="str">
        <f t="shared" si="17"/>
        <v/>
      </c>
      <c r="U155" s="12" t="str">
        <f t="shared" si="18"/>
        <v/>
      </c>
      <c r="V155" s="12" t="str">
        <f t="shared" si="19"/>
        <v/>
      </c>
    </row>
    <row r="156" spans="1:22" x14ac:dyDescent="0.35">
      <c r="A156" s="16"/>
      <c r="B156" s="17"/>
      <c r="C156" s="16"/>
      <c r="D156" s="16"/>
      <c r="E156" s="16"/>
      <c r="F156" s="18"/>
      <c r="G156" s="16"/>
      <c r="H156" s="16"/>
      <c r="I156" s="16"/>
      <c r="J156" s="17"/>
      <c r="K156" s="17"/>
      <c r="L156" s="16"/>
      <c r="M156" s="16"/>
      <c r="N156" s="17"/>
      <c r="O156" s="16"/>
      <c r="P156" s="12" t="str">
        <f>IF($A156="","",IF($F156&gt;=Parameter!$B$14,3,IF($F156&gt;=Parameter!$B$13,2,IF($F156&gt;=Parameter!$B$12,1,0)))+MIN(3,$G156)+MIN(2,$H156)+IF($I156="Ya",2,0))</f>
        <v/>
      </c>
      <c r="Q156" s="12" t="str">
        <f>IF($A156="","",IF($P156&gt;=Parameter!$A$20,Parameter!$B$20,IF($P156&gt;=Parameter!$A$19,Parameter!$B$19,Parameter!$B$18)))</f>
        <v/>
      </c>
      <c r="R156" s="19" t="str">
        <f>IF(OR($A156="",$K156=""),"",$K156+INDEX(Parameter!$E$4:$E$7,MATCH($Q156,Parameter!$A$4:$A$7,0))/24)</f>
        <v/>
      </c>
      <c r="S156" s="19" t="str">
        <f t="shared" si="16"/>
        <v/>
      </c>
      <c r="T156" s="12" t="str">
        <f t="shared" si="17"/>
        <v/>
      </c>
      <c r="U156" s="12" t="str">
        <f t="shared" si="18"/>
        <v/>
      </c>
      <c r="V156" s="12" t="str">
        <f t="shared" si="19"/>
        <v/>
      </c>
    </row>
    <row r="157" spans="1:22" x14ac:dyDescent="0.35">
      <c r="A157" s="16"/>
      <c r="B157" s="17"/>
      <c r="C157" s="16"/>
      <c r="D157" s="16"/>
      <c r="E157" s="16"/>
      <c r="F157" s="18"/>
      <c r="G157" s="16"/>
      <c r="H157" s="16"/>
      <c r="I157" s="16"/>
      <c r="J157" s="17"/>
      <c r="K157" s="17"/>
      <c r="L157" s="16"/>
      <c r="M157" s="16"/>
      <c r="N157" s="17"/>
      <c r="O157" s="16"/>
      <c r="P157" s="12" t="str">
        <f>IF($A157="","",IF($F157&gt;=Parameter!$B$14,3,IF($F157&gt;=Parameter!$B$13,2,IF($F157&gt;=Parameter!$B$12,1,0)))+MIN(3,$G157)+MIN(2,$H157)+IF($I157="Ya",2,0))</f>
        <v/>
      </c>
      <c r="Q157" s="12" t="str">
        <f>IF($A157="","",IF($P157&gt;=Parameter!$A$20,Parameter!$B$20,IF($P157&gt;=Parameter!$A$19,Parameter!$B$19,Parameter!$B$18)))</f>
        <v/>
      </c>
      <c r="R157" s="19" t="str">
        <f>IF(OR($A157="",$K157=""),"",$K157+INDEX(Parameter!$E$4:$E$7,MATCH($Q157,Parameter!$A$4:$A$7,0))/24)</f>
        <v/>
      </c>
      <c r="S157" s="19" t="str">
        <f t="shared" si="16"/>
        <v/>
      </c>
      <c r="T157" s="12" t="str">
        <f t="shared" si="17"/>
        <v/>
      </c>
      <c r="U157" s="12" t="str">
        <f t="shared" si="18"/>
        <v/>
      </c>
      <c r="V157" s="12" t="str">
        <f t="shared" si="19"/>
        <v/>
      </c>
    </row>
    <row r="158" spans="1:22" x14ac:dyDescent="0.35">
      <c r="A158" s="16"/>
      <c r="B158" s="17"/>
      <c r="C158" s="16"/>
      <c r="D158" s="16"/>
      <c r="E158" s="16"/>
      <c r="F158" s="18"/>
      <c r="G158" s="16"/>
      <c r="H158" s="16"/>
      <c r="I158" s="16"/>
      <c r="J158" s="17"/>
      <c r="K158" s="17"/>
      <c r="L158" s="16"/>
      <c r="M158" s="16"/>
      <c r="N158" s="17"/>
      <c r="O158" s="16"/>
      <c r="P158" s="12" t="str">
        <f>IF($A158="","",IF($F158&gt;=Parameter!$B$14,3,IF($F158&gt;=Parameter!$B$13,2,IF($F158&gt;=Parameter!$B$12,1,0)))+MIN(3,$G158)+MIN(2,$H158)+IF($I158="Ya",2,0))</f>
        <v/>
      </c>
      <c r="Q158" s="12" t="str">
        <f>IF($A158="","",IF($P158&gt;=Parameter!$A$20,Parameter!$B$20,IF($P158&gt;=Parameter!$A$19,Parameter!$B$19,Parameter!$B$18)))</f>
        <v/>
      </c>
      <c r="R158" s="19" t="str">
        <f>IF(OR($A158="",$K158=""),"",$K158+INDEX(Parameter!$E$4:$E$7,MATCH($Q158,Parameter!$A$4:$A$7,0))/24)</f>
        <v/>
      </c>
      <c r="S158" s="19" t="str">
        <f t="shared" si="16"/>
        <v/>
      </c>
      <c r="T158" s="12" t="str">
        <f t="shared" si="17"/>
        <v/>
      </c>
      <c r="U158" s="12" t="str">
        <f t="shared" si="18"/>
        <v/>
      </c>
      <c r="V158" s="12" t="str">
        <f t="shared" si="19"/>
        <v/>
      </c>
    </row>
    <row r="159" spans="1:22" x14ac:dyDescent="0.35">
      <c r="A159" s="16"/>
      <c r="B159" s="17"/>
      <c r="C159" s="16"/>
      <c r="D159" s="16"/>
      <c r="E159" s="16"/>
      <c r="F159" s="18"/>
      <c r="G159" s="16"/>
      <c r="H159" s="16"/>
      <c r="I159" s="16"/>
      <c r="J159" s="17"/>
      <c r="K159" s="17"/>
      <c r="L159" s="16"/>
      <c r="M159" s="16"/>
      <c r="N159" s="17"/>
      <c r="O159" s="16"/>
      <c r="P159" s="12" t="str">
        <f>IF($A159="","",IF($F159&gt;=Parameter!$B$14,3,IF($F159&gt;=Parameter!$B$13,2,IF($F159&gt;=Parameter!$B$12,1,0)))+MIN(3,$G159)+MIN(2,$H159)+IF($I159="Ya",2,0))</f>
        <v/>
      </c>
      <c r="Q159" s="12" t="str">
        <f>IF($A159="","",IF($P159&gt;=Parameter!$A$20,Parameter!$B$20,IF($P159&gt;=Parameter!$A$19,Parameter!$B$19,Parameter!$B$18)))</f>
        <v/>
      </c>
      <c r="R159" s="19" t="str">
        <f>IF(OR($A159="",$K159=""),"",$K159+INDEX(Parameter!$E$4:$E$7,MATCH($Q159,Parameter!$A$4:$A$7,0))/24)</f>
        <v/>
      </c>
      <c r="S159" s="19" t="str">
        <f t="shared" si="16"/>
        <v/>
      </c>
      <c r="T159" s="12" t="str">
        <f t="shared" si="17"/>
        <v/>
      </c>
      <c r="U159" s="12" t="str">
        <f t="shared" si="18"/>
        <v/>
      </c>
      <c r="V159" s="12" t="str">
        <f t="shared" si="19"/>
        <v/>
      </c>
    </row>
    <row r="160" spans="1:22" x14ac:dyDescent="0.35">
      <c r="A160" s="16"/>
      <c r="B160" s="17"/>
      <c r="C160" s="16"/>
      <c r="D160" s="16"/>
      <c r="E160" s="16"/>
      <c r="F160" s="18"/>
      <c r="G160" s="16"/>
      <c r="H160" s="16"/>
      <c r="I160" s="16"/>
      <c r="J160" s="17"/>
      <c r="K160" s="17"/>
      <c r="L160" s="16"/>
      <c r="M160" s="16"/>
      <c r="N160" s="17"/>
      <c r="O160" s="16"/>
      <c r="P160" s="12" t="str">
        <f>IF($A160="","",IF($F160&gt;=Parameter!$B$14,3,IF($F160&gt;=Parameter!$B$13,2,IF($F160&gt;=Parameter!$B$12,1,0)))+MIN(3,$G160)+MIN(2,$H160)+IF($I160="Ya",2,0))</f>
        <v/>
      </c>
      <c r="Q160" s="12" t="str">
        <f>IF($A160="","",IF($P160&gt;=Parameter!$A$20,Parameter!$B$20,IF($P160&gt;=Parameter!$A$19,Parameter!$B$19,Parameter!$B$18)))</f>
        <v/>
      </c>
      <c r="R160" s="19" t="str">
        <f>IF(OR($A160="",$K160=""),"",$K160+INDEX(Parameter!$E$4:$E$7,MATCH($Q160,Parameter!$A$4:$A$7,0))/24)</f>
        <v/>
      </c>
      <c r="S160" s="19" t="str">
        <f t="shared" si="16"/>
        <v/>
      </c>
      <c r="T160" s="12" t="str">
        <f t="shared" si="17"/>
        <v/>
      </c>
      <c r="U160" s="12" t="str">
        <f t="shared" si="18"/>
        <v/>
      </c>
      <c r="V160" s="12" t="str">
        <f t="shared" si="19"/>
        <v/>
      </c>
    </row>
    <row r="161" spans="1:22" x14ac:dyDescent="0.35">
      <c r="A161" s="16"/>
      <c r="B161" s="17"/>
      <c r="C161" s="16"/>
      <c r="D161" s="16"/>
      <c r="E161" s="16"/>
      <c r="F161" s="18"/>
      <c r="G161" s="16"/>
      <c r="H161" s="16"/>
      <c r="I161" s="16"/>
      <c r="J161" s="17"/>
      <c r="K161" s="17"/>
      <c r="L161" s="16"/>
      <c r="M161" s="16"/>
      <c r="N161" s="17"/>
      <c r="O161" s="16"/>
      <c r="P161" s="12" t="str">
        <f>IF($A161="","",IF($F161&gt;=Parameter!$B$14,3,IF($F161&gt;=Parameter!$B$13,2,IF($F161&gt;=Parameter!$B$12,1,0)))+MIN(3,$G161)+MIN(2,$H161)+IF($I161="Ya",2,0))</f>
        <v/>
      </c>
      <c r="Q161" s="12" t="str">
        <f>IF($A161="","",IF($P161&gt;=Parameter!$A$20,Parameter!$B$20,IF($P161&gt;=Parameter!$A$19,Parameter!$B$19,Parameter!$B$18)))</f>
        <v/>
      </c>
      <c r="R161" s="19" t="str">
        <f>IF(OR($A161="",$K161=""),"",$K161+INDEX(Parameter!$E$4:$E$7,MATCH($Q161,Parameter!$A$4:$A$7,0))/24)</f>
        <v/>
      </c>
      <c r="S161" s="19" t="str">
        <f t="shared" si="16"/>
        <v/>
      </c>
      <c r="T161" s="12" t="str">
        <f t="shared" si="17"/>
        <v/>
      </c>
      <c r="U161" s="12" t="str">
        <f t="shared" si="18"/>
        <v/>
      </c>
      <c r="V161" s="12" t="str">
        <f t="shared" si="19"/>
        <v/>
      </c>
    </row>
    <row r="162" spans="1:22" x14ac:dyDescent="0.35">
      <c r="A162" s="16"/>
      <c r="B162" s="17"/>
      <c r="C162" s="16"/>
      <c r="D162" s="16"/>
      <c r="E162" s="16"/>
      <c r="F162" s="18"/>
      <c r="G162" s="16"/>
      <c r="H162" s="16"/>
      <c r="I162" s="16"/>
      <c r="J162" s="17"/>
      <c r="K162" s="17"/>
      <c r="L162" s="16"/>
      <c r="M162" s="16"/>
      <c r="N162" s="17"/>
      <c r="O162" s="16"/>
      <c r="P162" s="12" t="str">
        <f>IF($A162="","",IF($F162&gt;=Parameter!$B$14,3,IF($F162&gt;=Parameter!$B$13,2,IF($F162&gt;=Parameter!$B$12,1,0)))+MIN(3,$G162)+MIN(2,$H162)+IF($I162="Ya",2,0))</f>
        <v/>
      </c>
      <c r="Q162" s="12" t="str">
        <f>IF($A162="","",IF($P162&gt;=Parameter!$A$20,Parameter!$B$20,IF($P162&gt;=Parameter!$A$19,Parameter!$B$19,Parameter!$B$18)))</f>
        <v/>
      </c>
      <c r="R162" s="19" t="str">
        <f>IF(OR($A162="",$K162=""),"",$K162+INDEX(Parameter!$E$4:$E$7,MATCH($Q162,Parameter!$A$4:$A$7,0))/24)</f>
        <v/>
      </c>
      <c r="S162" s="19" t="str">
        <f t="shared" si="16"/>
        <v/>
      </c>
      <c r="T162" s="12" t="str">
        <f t="shared" si="17"/>
        <v/>
      </c>
      <c r="U162" s="12" t="str">
        <f t="shared" si="18"/>
        <v/>
      </c>
      <c r="V162" s="12" t="str">
        <f t="shared" si="19"/>
        <v/>
      </c>
    </row>
    <row r="163" spans="1:22" x14ac:dyDescent="0.35">
      <c r="A163" s="16"/>
      <c r="B163" s="17"/>
      <c r="C163" s="16"/>
      <c r="D163" s="16"/>
      <c r="E163" s="16"/>
      <c r="F163" s="18"/>
      <c r="G163" s="16"/>
      <c r="H163" s="16"/>
      <c r="I163" s="16"/>
      <c r="J163" s="17"/>
      <c r="K163" s="17"/>
      <c r="L163" s="16"/>
      <c r="M163" s="16"/>
      <c r="N163" s="17"/>
      <c r="O163" s="16"/>
      <c r="P163" s="12" t="str">
        <f>IF($A163="","",IF($F163&gt;=Parameter!$B$14,3,IF($F163&gt;=Parameter!$B$13,2,IF($F163&gt;=Parameter!$B$12,1,0)))+MIN(3,$G163)+MIN(2,$H163)+IF($I163="Ya",2,0))</f>
        <v/>
      </c>
      <c r="Q163" s="12" t="str">
        <f>IF($A163="","",IF($P163&gt;=Parameter!$A$20,Parameter!$B$20,IF($P163&gt;=Parameter!$A$19,Parameter!$B$19,Parameter!$B$18)))</f>
        <v/>
      </c>
      <c r="R163" s="19" t="str">
        <f>IF(OR($A163="",$K163=""),"",$K163+INDEX(Parameter!$E$4:$E$7,MATCH($Q163,Parameter!$A$4:$A$7,0))/24)</f>
        <v/>
      </c>
      <c r="S163" s="19" t="str">
        <f t="shared" si="16"/>
        <v/>
      </c>
      <c r="T163" s="12" t="str">
        <f t="shared" si="17"/>
        <v/>
      </c>
      <c r="U163" s="12" t="str">
        <f t="shared" si="18"/>
        <v/>
      </c>
      <c r="V163" s="12" t="str">
        <f t="shared" si="19"/>
        <v/>
      </c>
    </row>
    <row r="164" spans="1:22" x14ac:dyDescent="0.35">
      <c r="A164" s="16"/>
      <c r="B164" s="17"/>
      <c r="C164" s="16"/>
      <c r="D164" s="16"/>
      <c r="E164" s="16"/>
      <c r="F164" s="18"/>
      <c r="G164" s="16"/>
      <c r="H164" s="16"/>
      <c r="I164" s="16"/>
      <c r="J164" s="17"/>
      <c r="K164" s="17"/>
      <c r="L164" s="16"/>
      <c r="M164" s="16"/>
      <c r="N164" s="17"/>
      <c r="O164" s="16"/>
      <c r="P164" s="12" t="str">
        <f>IF($A164="","",IF($F164&gt;=Parameter!$B$14,3,IF($F164&gt;=Parameter!$B$13,2,IF($F164&gt;=Parameter!$B$12,1,0)))+MIN(3,$G164)+MIN(2,$H164)+IF($I164="Ya",2,0))</f>
        <v/>
      </c>
      <c r="Q164" s="12" t="str">
        <f>IF($A164="","",IF($P164&gt;=Parameter!$A$20,Parameter!$B$20,IF($P164&gt;=Parameter!$A$19,Parameter!$B$19,Parameter!$B$18)))</f>
        <v/>
      </c>
      <c r="R164" s="19" t="str">
        <f>IF(OR($A164="",$K164=""),"",$K164+INDEX(Parameter!$E$4:$E$7,MATCH($Q164,Parameter!$A$4:$A$7,0))/24)</f>
        <v/>
      </c>
      <c r="S164" s="19" t="str">
        <f t="shared" si="16"/>
        <v/>
      </c>
      <c r="T164" s="12" t="str">
        <f t="shared" si="17"/>
        <v/>
      </c>
      <c r="U164" s="12" t="str">
        <f t="shared" si="18"/>
        <v/>
      </c>
      <c r="V164" s="12" t="str">
        <f t="shared" si="19"/>
        <v/>
      </c>
    </row>
    <row r="165" spans="1:22" x14ac:dyDescent="0.35">
      <c r="A165" s="16"/>
      <c r="B165" s="17"/>
      <c r="C165" s="16"/>
      <c r="D165" s="16"/>
      <c r="E165" s="16"/>
      <c r="F165" s="18"/>
      <c r="G165" s="16"/>
      <c r="H165" s="16"/>
      <c r="I165" s="16"/>
      <c r="J165" s="17"/>
      <c r="K165" s="17"/>
      <c r="L165" s="16"/>
      <c r="M165" s="16"/>
      <c r="N165" s="17"/>
      <c r="O165" s="16"/>
      <c r="P165" s="12" t="str">
        <f>IF($A165="","",IF($F165&gt;=Parameter!$B$14,3,IF($F165&gt;=Parameter!$B$13,2,IF($F165&gt;=Parameter!$B$12,1,0)))+MIN(3,$G165)+MIN(2,$H165)+IF($I165="Ya",2,0))</f>
        <v/>
      </c>
      <c r="Q165" s="12" t="str">
        <f>IF($A165="","",IF($P165&gt;=Parameter!$A$20,Parameter!$B$20,IF($P165&gt;=Parameter!$A$19,Parameter!$B$19,Parameter!$B$18)))</f>
        <v/>
      </c>
      <c r="R165" s="19" t="str">
        <f>IF(OR($A165="",$K165=""),"",$K165+INDEX(Parameter!$E$4:$E$7,MATCH($Q165,Parameter!$A$4:$A$7,0))/24)</f>
        <v/>
      </c>
      <c r="S165" s="19" t="str">
        <f t="shared" ref="S165:S196" si="20">IF($J165="","",$J165+1)</f>
        <v/>
      </c>
      <c r="T165" s="12" t="str">
        <f t="shared" ref="T165:T196" si="21">IF(OR($R165="",$S165=""),"",IF($R165&lt;=$S165,"Aman","Kirim update atau template sebelum "&amp;TEXT($S165,"dd/mm hh:mm")))</f>
        <v/>
      </c>
      <c r="U165" s="12" t="str">
        <f t="shared" ref="U165:U196" si="22">IF(OR($N165="",$R165=""),"",IF($N165&lt;=$R165,"Ya","Tidak"))</f>
        <v/>
      </c>
      <c r="V165" s="12" t="str">
        <f t="shared" ref="V165:V196" si="23">IF(OR($N165="",$K165=""),"",ROUND(($N165-$K165)*24,1))</f>
        <v/>
      </c>
    </row>
    <row r="166" spans="1:22" x14ac:dyDescent="0.35">
      <c r="A166" s="16"/>
      <c r="B166" s="17"/>
      <c r="C166" s="16"/>
      <c r="D166" s="16"/>
      <c r="E166" s="16"/>
      <c r="F166" s="18"/>
      <c r="G166" s="16"/>
      <c r="H166" s="16"/>
      <c r="I166" s="16"/>
      <c r="J166" s="17"/>
      <c r="K166" s="17"/>
      <c r="L166" s="16"/>
      <c r="M166" s="16"/>
      <c r="N166" s="17"/>
      <c r="O166" s="16"/>
      <c r="P166" s="12" t="str">
        <f>IF($A166="","",IF($F166&gt;=Parameter!$B$14,3,IF($F166&gt;=Parameter!$B$13,2,IF($F166&gt;=Parameter!$B$12,1,0)))+MIN(3,$G166)+MIN(2,$H166)+IF($I166="Ya",2,0))</f>
        <v/>
      </c>
      <c r="Q166" s="12" t="str">
        <f>IF($A166="","",IF($P166&gt;=Parameter!$A$20,Parameter!$B$20,IF($P166&gt;=Parameter!$A$19,Parameter!$B$19,Parameter!$B$18)))</f>
        <v/>
      </c>
      <c r="R166" s="19" t="str">
        <f>IF(OR($A166="",$K166=""),"",$K166+INDEX(Parameter!$E$4:$E$7,MATCH($Q166,Parameter!$A$4:$A$7,0))/24)</f>
        <v/>
      </c>
      <c r="S166" s="19" t="str">
        <f t="shared" si="20"/>
        <v/>
      </c>
      <c r="T166" s="12" t="str">
        <f t="shared" si="21"/>
        <v/>
      </c>
      <c r="U166" s="12" t="str">
        <f t="shared" si="22"/>
        <v/>
      </c>
      <c r="V166" s="12" t="str">
        <f t="shared" si="23"/>
        <v/>
      </c>
    </row>
    <row r="167" spans="1:22" x14ac:dyDescent="0.35">
      <c r="A167" s="16"/>
      <c r="B167" s="17"/>
      <c r="C167" s="16"/>
      <c r="D167" s="16"/>
      <c r="E167" s="16"/>
      <c r="F167" s="18"/>
      <c r="G167" s="16"/>
      <c r="H167" s="16"/>
      <c r="I167" s="16"/>
      <c r="J167" s="17"/>
      <c r="K167" s="17"/>
      <c r="L167" s="16"/>
      <c r="M167" s="16"/>
      <c r="N167" s="17"/>
      <c r="O167" s="16"/>
      <c r="P167" s="12" t="str">
        <f>IF($A167="","",IF($F167&gt;=Parameter!$B$14,3,IF($F167&gt;=Parameter!$B$13,2,IF($F167&gt;=Parameter!$B$12,1,0)))+MIN(3,$G167)+MIN(2,$H167)+IF($I167="Ya",2,0))</f>
        <v/>
      </c>
      <c r="Q167" s="12" t="str">
        <f>IF($A167="","",IF($P167&gt;=Parameter!$A$20,Parameter!$B$20,IF($P167&gt;=Parameter!$A$19,Parameter!$B$19,Parameter!$B$18)))</f>
        <v/>
      </c>
      <c r="R167" s="19" t="str">
        <f>IF(OR($A167="",$K167=""),"",$K167+INDEX(Parameter!$E$4:$E$7,MATCH($Q167,Parameter!$A$4:$A$7,0))/24)</f>
        <v/>
      </c>
      <c r="S167" s="19" t="str">
        <f t="shared" si="20"/>
        <v/>
      </c>
      <c r="T167" s="12" t="str">
        <f t="shared" si="21"/>
        <v/>
      </c>
      <c r="U167" s="12" t="str">
        <f t="shared" si="22"/>
        <v/>
      </c>
      <c r="V167" s="12" t="str">
        <f t="shared" si="23"/>
        <v/>
      </c>
    </row>
    <row r="168" spans="1:22" x14ac:dyDescent="0.35">
      <c r="A168" s="16"/>
      <c r="B168" s="17"/>
      <c r="C168" s="16"/>
      <c r="D168" s="16"/>
      <c r="E168" s="16"/>
      <c r="F168" s="18"/>
      <c r="G168" s="16"/>
      <c r="H168" s="16"/>
      <c r="I168" s="16"/>
      <c r="J168" s="17"/>
      <c r="K168" s="17"/>
      <c r="L168" s="16"/>
      <c r="M168" s="16"/>
      <c r="N168" s="17"/>
      <c r="O168" s="16"/>
      <c r="P168" s="12" t="str">
        <f>IF($A168="","",IF($F168&gt;=Parameter!$B$14,3,IF($F168&gt;=Parameter!$B$13,2,IF($F168&gt;=Parameter!$B$12,1,0)))+MIN(3,$G168)+MIN(2,$H168)+IF($I168="Ya",2,0))</f>
        <v/>
      </c>
      <c r="Q168" s="12" t="str">
        <f>IF($A168="","",IF($P168&gt;=Parameter!$A$20,Parameter!$B$20,IF($P168&gt;=Parameter!$A$19,Parameter!$B$19,Parameter!$B$18)))</f>
        <v/>
      </c>
      <c r="R168" s="19" t="str">
        <f>IF(OR($A168="",$K168=""),"",$K168+INDEX(Parameter!$E$4:$E$7,MATCH($Q168,Parameter!$A$4:$A$7,0))/24)</f>
        <v/>
      </c>
      <c r="S168" s="19" t="str">
        <f t="shared" si="20"/>
        <v/>
      </c>
      <c r="T168" s="12" t="str">
        <f t="shared" si="21"/>
        <v/>
      </c>
      <c r="U168" s="12" t="str">
        <f t="shared" si="22"/>
        <v/>
      </c>
      <c r="V168" s="12" t="str">
        <f t="shared" si="23"/>
        <v/>
      </c>
    </row>
    <row r="169" spans="1:22" x14ac:dyDescent="0.35">
      <c r="A169" s="16"/>
      <c r="B169" s="17"/>
      <c r="C169" s="16"/>
      <c r="D169" s="16"/>
      <c r="E169" s="16"/>
      <c r="F169" s="18"/>
      <c r="G169" s="16"/>
      <c r="H169" s="16"/>
      <c r="I169" s="16"/>
      <c r="J169" s="17"/>
      <c r="K169" s="17"/>
      <c r="L169" s="16"/>
      <c r="M169" s="16"/>
      <c r="N169" s="17"/>
      <c r="O169" s="16"/>
      <c r="P169" s="12" t="str">
        <f>IF($A169="","",IF($F169&gt;=Parameter!$B$14,3,IF($F169&gt;=Parameter!$B$13,2,IF($F169&gt;=Parameter!$B$12,1,0)))+MIN(3,$G169)+MIN(2,$H169)+IF($I169="Ya",2,0))</f>
        <v/>
      </c>
      <c r="Q169" s="12" t="str">
        <f>IF($A169="","",IF($P169&gt;=Parameter!$A$20,Parameter!$B$20,IF($P169&gt;=Parameter!$A$19,Parameter!$B$19,Parameter!$B$18)))</f>
        <v/>
      </c>
      <c r="R169" s="19" t="str">
        <f>IF(OR($A169="",$K169=""),"",$K169+INDEX(Parameter!$E$4:$E$7,MATCH($Q169,Parameter!$A$4:$A$7,0))/24)</f>
        <v/>
      </c>
      <c r="S169" s="19" t="str">
        <f t="shared" si="20"/>
        <v/>
      </c>
      <c r="T169" s="12" t="str">
        <f t="shared" si="21"/>
        <v/>
      </c>
      <c r="U169" s="12" t="str">
        <f t="shared" si="22"/>
        <v/>
      </c>
      <c r="V169" s="12" t="str">
        <f t="shared" si="23"/>
        <v/>
      </c>
    </row>
    <row r="170" spans="1:22" x14ac:dyDescent="0.35">
      <c r="A170" s="16"/>
      <c r="B170" s="17"/>
      <c r="C170" s="16"/>
      <c r="D170" s="16"/>
      <c r="E170" s="16"/>
      <c r="F170" s="18"/>
      <c r="G170" s="16"/>
      <c r="H170" s="16"/>
      <c r="I170" s="16"/>
      <c r="J170" s="17"/>
      <c r="K170" s="17"/>
      <c r="L170" s="16"/>
      <c r="M170" s="16"/>
      <c r="N170" s="17"/>
      <c r="O170" s="16"/>
      <c r="P170" s="12" t="str">
        <f>IF($A170="","",IF($F170&gt;=Parameter!$B$14,3,IF($F170&gt;=Parameter!$B$13,2,IF($F170&gt;=Parameter!$B$12,1,0)))+MIN(3,$G170)+MIN(2,$H170)+IF($I170="Ya",2,0))</f>
        <v/>
      </c>
      <c r="Q170" s="12" t="str">
        <f>IF($A170="","",IF($P170&gt;=Parameter!$A$20,Parameter!$B$20,IF($P170&gt;=Parameter!$A$19,Parameter!$B$19,Parameter!$B$18)))</f>
        <v/>
      </c>
      <c r="R170" s="19" t="str">
        <f>IF(OR($A170="",$K170=""),"",$K170+INDEX(Parameter!$E$4:$E$7,MATCH($Q170,Parameter!$A$4:$A$7,0))/24)</f>
        <v/>
      </c>
      <c r="S170" s="19" t="str">
        <f t="shared" si="20"/>
        <v/>
      </c>
      <c r="T170" s="12" t="str">
        <f t="shared" si="21"/>
        <v/>
      </c>
      <c r="U170" s="12" t="str">
        <f t="shared" si="22"/>
        <v/>
      </c>
      <c r="V170" s="12" t="str">
        <f t="shared" si="23"/>
        <v/>
      </c>
    </row>
    <row r="171" spans="1:22" x14ac:dyDescent="0.35">
      <c r="A171" s="16"/>
      <c r="B171" s="17"/>
      <c r="C171" s="16"/>
      <c r="D171" s="16"/>
      <c r="E171" s="16"/>
      <c r="F171" s="18"/>
      <c r="G171" s="16"/>
      <c r="H171" s="16"/>
      <c r="I171" s="16"/>
      <c r="J171" s="17"/>
      <c r="K171" s="17"/>
      <c r="L171" s="16"/>
      <c r="M171" s="16"/>
      <c r="N171" s="17"/>
      <c r="O171" s="16"/>
      <c r="P171" s="12" t="str">
        <f>IF($A171="","",IF($F171&gt;=Parameter!$B$14,3,IF($F171&gt;=Parameter!$B$13,2,IF($F171&gt;=Parameter!$B$12,1,0)))+MIN(3,$G171)+MIN(2,$H171)+IF($I171="Ya",2,0))</f>
        <v/>
      </c>
      <c r="Q171" s="12" t="str">
        <f>IF($A171="","",IF($P171&gt;=Parameter!$A$20,Parameter!$B$20,IF($P171&gt;=Parameter!$A$19,Parameter!$B$19,Parameter!$B$18)))</f>
        <v/>
      </c>
      <c r="R171" s="19" t="str">
        <f>IF(OR($A171="",$K171=""),"",$K171+INDEX(Parameter!$E$4:$E$7,MATCH($Q171,Parameter!$A$4:$A$7,0))/24)</f>
        <v/>
      </c>
      <c r="S171" s="19" t="str">
        <f t="shared" si="20"/>
        <v/>
      </c>
      <c r="T171" s="12" t="str">
        <f t="shared" si="21"/>
        <v/>
      </c>
      <c r="U171" s="12" t="str">
        <f t="shared" si="22"/>
        <v/>
      </c>
      <c r="V171" s="12" t="str">
        <f t="shared" si="23"/>
        <v/>
      </c>
    </row>
    <row r="172" spans="1:22" x14ac:dyDescent="0.35">
      <c r="A172" s="16"/>
      <c r="B172" s="17"/>
      <c r="C172" s="16"/>
      <c r="D172" s="16"/>
      <c r="E172" s="16"/>
      <c r="F172" s="18"/>
      <c r="G172" s="16"/>
      <c r="H172" s="16"/>
      <c r="I172" s="16"/>
      <c r="J172" s="17"/>
      <c r="K172" s="17"/>
      <c r="L172" s="16"/>
      <c r="M172" s="16"/>
      <c r="N172" s="17"/>
      <c r="O172" s="16"/>
      <c r="P172" s="12" t="str">
        <f>IF($A172="","",IF($F172&gt;=Parameter!$B$14,3,IF($F172&gt;=Parameter!$B$13,2,IF($F172&gt;=Parameter!$B$12,1,0)))+MIN(3,$G172)+MIN(2,$H172)+IF($I172="Ya",2,0))</f>
        <v/>
      </c>
      <c r="Q172" s="12" t="str">
        <f>IF($A172="","",IF($P172&gt;=Parameter!$A$20,Parameter!$B$20,IF($P172&gt;=Parameter!$A$19,Parameter!$B$19,Parameter!$B$18)))</f>
        <v/>
      </c>
      <c r="R172" s="19" t="str">
        <f>IF(OR($A172="",$K172=""),"",$K172+INDEX(Parameter!$E$4:$E$7,MATCH($Q172,Parameter!$A$4:$A$7,0))/24)</f>
        <v/>
      </c>
      <c r="S172" s="19" t="str">
        <f t="shared" si="20"/>
        <v/>
      </c>
      <c r="T172" s="12" t="str">
        <f t="shared" si="21"/>
        <v/>
      </c>
      <c r="U172" s="12" t="str">
        <f t="shared" si="22"/>
        <v/>
      </c>
      <c r="V172" s="12" t="str">
        <f t="shared" si="23"/>
        <v/>
      </c>
    </row>
    <row r="173" spans="1:22" x14ac:dyDescent="0.35">
      <c r="A173" s="16"/>
      <c r="B173" s="17"/>
      <c r="C173" s="16"/>
      <c r="D173" s="16"/>
      <c r="E173" s="16"/>
      <c r="F173" s="18"/>
      <c r="G173" s="16"/>
      <c r="H173" s="16"/>
      <c r="I173" s="16"/>
      <c r="J173" s="17"/>
      <c r="K173" s="17"/>
      <c r="L173" s="16"/>
      <c r="M173" s="16"/>
      <c r="N173" s="17"/>
      <c r="O173" s="16"/>
      <c r="P173" s="12" t="str">
        <f>IF($A173="","",IF($F173&gt;=Parameter!$B$14,3,IF($F173&gt;=Parameter!$B$13,2,IF($F173&gt;=Parameter!$B$12,1,0)))+MIN(3,$G173)+MIN(2,$H173)+IF($I173="Ya",2,0))</f>
        <v/>
      </c>
      <c r="Q173" s="12" t="str">
        <f>IF($A173="","",IF($P173&gt;=Parameter!$A$20,Parameter!$B$20,IF($P173&gt;=Parameter!$A$19,Parameter!$B$19,Parameter!$B$18)))</f>
        <v/>
      </c>
      <c r="R173" s="19" t="str">
        <f>IF(OR($A173="",$K173=""),"",$K173+INDEX(Parameter!$E$4:$E$7,MATCH($Q173,Parameter!$A$4:$A$7,0))/24)</f>
        <v/>
      </c>
      <c r="S173" s="19" t="str">
        <f t="shared" si="20"/>
        <v/>
      </c>
      <c r="T173" s="12" t="str">
        <f t="shared" si="21"/>
        <v/>
      </c>
      <c r="U173" s="12" t="str">
        <f t="shared" si="22"/>
        <v/>
      </c>
      <c r="V173" s="12" t="str">
        <f t="shared" si="23"/>
        <v/>
      </c>
    </row>
    <row r="174" spans="1:22" x14ac:dyDescent="0.35">
      <c r="A174" s="16"/>
      <c r="B174" s="17"/>
      <c r="C174" s="16"/>
      <c r="D174" s="16"/>
      <c r="E174" s="16"/>
      <c r="F174" s="18"/>
      <c r="G174" s="16"/>
      <c r="H174" s="16"/>
      <c r="I174" s="16"/>
      <c r="J174" s="17"/>
      <c r="K174" s="17"/>
      <c r="L174" s="16"/>
      <c r="M174" s="16"/>
      <c r="N174" s="17"/>
      <c r="O174" s="16"/>
      <c r="P174" s="12" t="str">
        <f>IF($A174="","",IF($F174&gt;=Parameter!$B$14,3,IF($F174&gt;=Parameter!$B$13,2,IF($F174&gt;=Parameter!$B$12,1,0)))+MIN(3,$G174)+MIN(2,$H174)+IF($I174="Ya",2,0))</f>
        <v/>
      </c>
      <c r="Q174" s="12" t="str">
        <f>IF($A174="","",IF($P174&gt;=Parameter!$A$20,Parameter!$B$20,IF($P174&gt;=Parameter!$A$19,Parameter!$B$19,Parameter!$B$18)))</f>
        <v/>
      </c>
      <c r="R174" s="19" t="str">
        <f>IF(OR($A174="",$K174=""),"",$K174+INDEX(Parameter!$E$4:$E$7,MATCH($Q174,Parameter!$A$4:$A$7,0))/24)</f>
        <v/>
      </c>
      <c r="S174" s="19" t="str">
        <f t="shared" si="20"/>
        <v/>
      </c>
      <c r="T174" s="12" t="str">
        <f t="shared" si="21"/>
        <v/>
      </c>
      <c r="U174" s="12" t="str">
        <f t="shared" si="22"/>
        <v/>
      </c>
      <c r="V174" s="12" t="str">
        <f t="shared" si="23"/>
        <v/>
      </c>
    </row>
    <row r="175" spans="1:22" x14ac:dyDescent="0.35">
      <c r="A175" s="16"/>
      <c r="B175" s="17"/>
      <c r="C175" s="16"/>
      <c r="D175" s="16"/>
      <c r="E175" s="16"/>
      <c r="F175" s="18"/>
      <c r="G175" s="16"/>
      <c r="H175" s="16"/>
      <c r="I175" s="16"/>
      <c r="J175" s="17"/>
      <c r="K175" s="17"/>
      <c r="L175" s="16"/>
      <c r="M175" s="16"/>
      <c r="N175" s="17"/>
      <c r="O175" s="16"/>
      <c r="P175" s="12" t="str">
        <f>IF($A175="","",IF($F175&gt;=Parameter!$B$14,3,IF($F175&gt;=Parameter!$B$13,2,IF($F175&gt;=Parameter!$B$12,1,0)))+MIN(3,$G175)+MIN(2,$H175)+IF($I175="Ya",2,0))</f>
        <v/>
      </c>
      <c r="Q175" s="12" t="str">
        <f>IF($A175="","",IF($P175&gt;=Parameter!$A$20,Parameter!$B$20,IF($P175&gt;=Parameter!$A$19,Parameter!$B$19,Parameter!$B$18)))</f>
        <v/>
      </c>
      <c r="R175" s="19" t="str">
        <f>IF(OR($A175="",$K175=""),"",$K175+INDEX(Parameter!$E$4:$E$7,MATCH($Q175,Parameter!$A$4:$A$7,0))/24)</f>
        <v/>
      </c>
      <c r="S175" s="19" t="str">
        <f t="shared" si="20"/>
        <v/>
      </c>
      <c r="T175" s="12" t="str">
        <f t="shared" si="21"/>
        <v/>
      </c>
      <c r="U175" s="12" t="str">
        <f t="shared" si="22"/>
        <v/>
      </c>
      <c r="V175" s="12" t="str">
        <f t="shared" si="23"/>
        <v/>
      </c>
    </row>
    <row r="176" spans="1:22" x14ac:dyDescent="0.35">
      <c r="A176" s="16"/>
      <c r="B176" s="17"/>
      <c r="C176" s="16"/>
      <c r="D176" s="16"/>
      <c r="E176" s="16"/>
      <c r="F176" s="18"/>
      <c r="G176" s="16"/>
      <c r="H176" s="16"/>
      <c r="I176" s="16"/>
      <c r="J176" s="17"/>
      <c r="K176" s="17"/>
      <c r="L176" s="16"/>
      <c r="M176" s="16"/>
      <c r="N176" s="17"/>
      <c r="O176" s="16"/>
      <c r="P176" s="12" t="str">
        <f>IF($A176="","",IF($F176&gt;=Parameter!$B$14,3,IF($F176&gt;=Parameter!$B$13,2,IF($F176&gt;=Parameter!$B$12,1,0)))+MIN(3,$G176)+MIN(2,$H176)+IF($I176="Ya",2,0))</f>
        <v/>
      </c>
      <c r="Q176" s="12" t="str">
        <f>IF($A176="","",IF($P176&gt;=Parameter!$A$20,Parameter!$B$20,IF($P176&gt;=Parameter!$A$19,Parameter!$B$19,Parameter!$B$18)))</f>
        <v/>
      </c>
      <c r="R176" s="19" t="str">
        <f>IF(OR($A176="",$K176=""),"",$K176+INDEX(Parameter!$E$4:$E$7,MATCH($Q176,Parameter!$A$4:$A$7,0))/24)</f>
        <v/>
      </c>
      <c r="S176" s="19" t="str">
        <f t="shared" si="20"/>
        <v/>
      </c>
      <c r="T176" s="12" t="str">
        <f t="shared" si="21"/>
        <v/>
      </c>
      <c r="U176" s="12" t="str">
        <f t="shared" si="22"/>
        <v/>
      </c>
      <c r="V176" s="12" t="str">
        <f t="shared" si="23"/>
        <v/>
      </c>
    </row>
    <row r="177" spans="1:22" x14ac:dyDescent="0.35">
      <c r="A177" s="16"/>
      <c r="B177" s="17"/>
      <c r="C177" s="16"/>
      <c r="D177" s="16"/>
      <c r="E177" s="16"/>
      <c r="F177" s="18"/>
      <c r="G177" s="16"/>
      <c r="H177" s="16"/>
      <c r="I177" s="16"/>
      <c r="J177" s="17"/>
      <c r="K177" s="17"/>
      <c r="L177" s="16"/>
      <c r="M177" s="16"/>
      <c r="N177" s="17"/>
      <c r="O177" s="16"/>
      <c r="P177" s="12" t="str">
        <f>IF($A177="","",IF($F177&gt;=Parameter!$B$14,3,IF($F177&gt;=Parameter!$B$13,2,IF($F177&gt;=Parameter!$B$12,1,0)))+MIN(3,$G177)+MIN(2,$H177)+IF($I177="Ya",2,0))</f>
        <v/>
      </c>
      <c r="Q177" s="12" t="str">
        <f>IF($A177="","",IF($P177&gt;=Parameter!$A$20,Parameter!$B$20,IF($P177&gt;=Parameter!$A$19,Parameter!$B$19,Parameter!$B$18)))</f>
        <v/>
      </c>
      <c r="R177" s="19" t="str">
        <f>IF(OR($A177="",$K177=""),"",$K177+INDEX(Parameter!$E$4:$E$7,MATCH($Q177,Parameter!$A$4:$A$7,0))/24)</f>
        <v/>
      </c>
      <c r="S177" s="19" t="str">
        <f t="shared" si="20"/>
        <v/>
      </c>
      <c r="T177" s="12" t="str">
        <f t="shared" si="21"/>
        <v/>
      </c>
      <c r="U177" s="12" t="str">
        <f t="shared" si="22"/>
        <v/>
      </c>
      <c r="V177" s="12" t="str">
        <f t="shared" si="23"/>
        <v/>
      </c>
    </row>
    <row r="178" spans="1:22" x14ac:dyDescent="0.35">
      <c r="A178" s="16"/>
      <c r="B178" s="17"/>
      <c r="C178" s="16"/>
      <c r="D178" s="16"/>
      <c r="E178" s="16"/>
      <c r="F178" s="18"/>
      <c r="G178" s="16"/>
      <c r="H178" s="16"/>
      <c r="I178" s="16"/>
      <c r="J178" s="17"/>
      <c r="K178" s="17"/>
      <c r="L178" s="16"/>
      <c r="M178" s="16"/>
      <c r="N178" s="17"/>
      <c r="O178" s="16"/>
      <c r="P178" s="12" t="str">
        <f>IF($A178="","",IF($F178&gt;=Parameter!$B$14,3,IF($F178&gt;=Parameter!$B$13,2,IF($F178&gt;=Parameter!$B$12,1,0)))+MIN(3,$G178)+MIN(2,$H178)+IF($I178="Ya",2,0))</f>
        <v/>
      </c>
      <c r="Q178" s="12" t="str">
        <f>IF($A178="","",IF($P178&gt;=Parameter!$A$20,Parameter!$B$20,IF($P178&gt;=Parameter!$A$19,Parameter!$B$19,Parameter!$B$18)))</f>
        <v/>
      </c>
      <c r="R178" s="19" t="str">
        <f>IF(OR($A178="",$K178=""),"",$K178+INDEX(Parameter!$E$4:$E$7,MATCH($Q178,Parameter!$A$4:$A$7,0))/24)</f>
        <v/>
      </c>
      <c r="S178" s="19" t="str">
        <f t="shared" si="20"/>
        <v/>
      </c>
      <c r="T178" s="12" t="str">
        <f t="shared" si="21"/>
        <v/>
      </c>
      <c r="U178" s="12" t="str">
        <f t="shared" si="22"/>
        <v/>
      </c>
      <c r="V178" s="12" t="str">
        <f t="shared" si="23"/>
        <v/>
      </c>
    </row>
    <row r="179" spans="1:22" x14ac:dyDescent="0.35">
      <c r="A179" s="16"/>
      <c r="B179" s="17"/>
      <c r="C179" s="16"/>
      <c r="D179" s="16"/>
      <c r="E179" s="16"/>
      <c r="F179" s="18"/>
      <c r="G179" s="16"/>
      <c r="H179" s="16"/>
      <c r="I179" s="16"/>
      <c r="J179" s="17"/>
      <c r="K179" s="17"/>
      <c r="L179" s="16"/>
      <c r="M179" s="16"/>
      <c r="N179" s="17"/>
      <c r="O179" s="16"/>
      <c r="P179" s="12" t="str">
        <f>IF($A179="","",IF($F179&gt;=Parameter!$B$14,3,IF($F179&gt;=Parameter!$B$13,2,IF($F179&gt;=Parameter!$B$12,1,0)))+MIN(3,$G179)+MIN(2,$H179)+IF($I179="Ya",2,0))</f>
        <v/>
      </c>
      <c r="Q179" s="12" t="str">
        <f>IF($A179="","",IF($P179&gt;=Parameter!$A$20,Parameter!$B$20,IF($P179&gt;=Parameter!$A$19,Parameter!$B$19,Parameter!$B$18)))</f>
        <v/>
      </c>
      <c r="R179" s="19" t="str">
        <f>IF(OR($A179="",$K179=""),"",$K179+INDEX(Parameter!$E$4:$E$7,MATCH($Q179,Parameter!$A$4:$A$7,0))/24)</f>
        <v/>
      </c>
      <c r="S179" s="19" t="str">
        <f t="shared" si="20"/>
        <v/>
      </c>
      <c r="T179" s="12" t="str">
        <f t="shared" si="21"/>
        <v/>
      </c>
      <c r="U179" s="12" t="str">
        <f t="shared" si="22"/>
        <v/>
      </c>
      <c r="V179" s="12" t="str">
        <f t="shared" si="23"/>
        <v/>
      </c>
    </row>
    <row r="180" spans="1:22" x14ac:dyDescent="0.35">
      <c r="A180" s="16"/>
      <c r="B180" s="17"/>
      <c r="C180" s="16"/>
      <c r="D180" s="16"/>
      <c r="E180" s="16"/>
      <c r="F180" s="18"/>
      <c r="G180" s="16"/>
      <c r="H180" s="16"/>
      <c r="I180" s="16"/>
      <c r="J180" s="17"/>
      <c r="K180" s="17"/>
      <c r="L180" s="16"/>
      <c r="M180" s="16"/>
      <c r="N180" s="17"/>
      <c r="O180" s="16"/>
      <c r="P180" s="12" t="str">
        <f>IF($A180="","",IF($F180&gt;=Parameter!$B$14,3,IF($F180&gt;=Parameter!$B$13,2,IF($F180&gt;=Parameter!$B$12,1,0)))+MIN(3,$G180)+MIN(2,$H180)+IF($I180="Ya",2,0))</f>
        <v/>
      </c>
      <c r="Q180" s="12" t="str">
        <f>IF($A180="","",IF($P180&gt;=Parameter!$A$20,Parameter!$B$20,IF($P180&gt;=Parameter!$A$19,Parameter!$B$19,Parameter!$B$18)))</f>
        <v/>
      </c>
      <c r="R180" s="19" t="str">
        <f>IF(OR($A180="",$K180=""),"",$K180+INDEX(Parameter!$E$4:$E$7,MATCH($Q180,Parameter!$A$4:$A$7,0))/24)</f>
        <v/>
      </c>
      <c r="S180" s="19" t="str">
        <f t="shared" si="20"/>
        <v/>
      </c>
      <c r="T180" s="12" t="str">
        <f t="shared" si="21"/>
        <v/>
      </c>
      <c r="U180" s="12" t="str">
        <f t="shared" si="22"/>
        <v/>
      </c>
      <c r="V180" s="12" t="str">
        <f t="shared" si="23"/>
        <v/>
      </c>
    </row>
    <row r="181" spans="1:22" x14ac:dyDescent="0.35">
      <c r="A181" s="16"/>
      <c r="B181" s="17"/>
      <c r="C181" s="16"/>
      <c r="D181" s="16"/>
      <c r="E181" s="16"/>
      <c r="F181" s="18"/>
      <c r="G181" s="16"/>
      <c r="H181" s="16"/>
      <c r="I181" s="16"/>
      <c r="J181" s="17"/>
      <c r="K181" s="17"/>
      <c r="L181" s="16"/>
      <c r="M181" s="16"/>
      <c r="N181" s="17"/>
      <c r="O181" s="16"/>
      <c r="P181" s="12" t="str">
        <f>IF($A181="","",IF($F181&gt;=Parameter!$B$14,3,IF($F181&gt;=Parameter!$B$13,2,IF($F181&gt;=Parameter!$B$12,1,0)))+MIN(3,$G181)+MIN(2,$H181)+IF($I181="Ya",2,0))</f>
        <v/>
      </c>
      <c r="Q181" s="12" t="str">
        <f>IF($A181="","",IF($P181&gt;=Parameter!$A$20,Parameter!$B$20,IF($P181&gt;=Parameter!$A$19,Parameter!$B$19,Parameter!$B$18)))</f>
        <v/>
      </c>
      <c r="R181" s="19" t="str">
        <f>IF(OR($A181="",$K181=""),"",$K181+INDEX(Parameter!$E$4:$E$7,MATCH($Q181,Parameter!$A$4:$A$7,0))/24)</f>
        <v/>
      </c>
      <c r="S181" s="19" t="str">
        <f t="shared" si="20"/>
        <v/>
      </c>
      <c r="T181" s="12" t="str">
        <f t="shared" si="21"/>
        <v/>
      </c>
      <c r="U181" s="12" t="str">
        <f t="shared" si="22"/>
        <v/>
      </c>
      <c r="V181" s="12" t="str">
        <f t="shared" si="23"/>
        <v/>
      </c>
    </row>
    <row r="182" spans="1:22" x14ac:dyDescent="0.35">
      <c r="A182" s="16"/>
      <c r="B182" s="17"/>
      <c r="C182" s="16"/>
      <c r="D182" s="16"/>
      <c r="E182" s="16"/>
      <c r="F182" s="18"/>
      <c r="G182" s="16"/>
      <c r="H182" s="16"/>
      <c r="I182" s="16"/>
      <c r="J182" s="17"/>
      <c r="K182" s="17"/>
      <c r="L182" s="16"/>
      <c r="M182" s="16"/>
      <c r="N182" s="17"/>
      <c r="O182" s="16"/>
      <c r="P182" s="12" t="str">
        <f>IF($A182="","",IF($F182&gt;=Parameter!$B$14,3,IF($F182&gt;=Parameter!$B$13,2,IF($F182&gt;=Parameter!$B$12,1,0)))+MIN(3,$G182)+MIN(2,$H182)+IF($I182="Ya",2,0))</f>
        <v/>
      </c>
      <c r="Q182" s="12" t="str">
        <f>IF($A182="","",IF($P182&gt;=Parameter!$A$20,Parameter!$B$20,IF($P182&gt;=Parameter!$A$19,Parameter!$B$19,Parameter!$B$18)))</f>
        <v/>
      </c>
      <c r="R182" s="19" t="str">
        <f>IF(OR($A182="",$K182=""),"",$K182+INDEX(Parameter!$E$4:$E$7,MATCH($Q182,Parameter!$A$4:$A$7,0))/24)</f>
        <v/>
      </c>
      <c r="S182" s="19" t="str">
        <f t="shared" si="20"/>
        <v/>
      </c>
      <c r="T182" s="12" t="str">
        <f t="shared" si="21"/>
        <v/>
      </c>
      <c r="U182" s="12" t="str">
        <f t="shared" si="22"/>
        <v/>
      </c>
      <c r="V182" s="12" t="str">
        <f t="shared" si="23"/>
        <v/>
      </c>
    </row>
    <row r="183" spans="1:22" x14ac:dyDescent="0.35">
      <c r="A183" s="16"/>
      <c r="B183" s="17"/>
      <c r="C183" s="16"/>
      <c r="D183" s="16"/>
      <c r="E183" s="16"/>
      <c r="F183" s="18"/>
      <c r="G183" s="16"/>
      <c r="H183" s="16"/>
      <c r="I183" s="16"/>
      <c r="J183" s="17"/>
      <c r="K183" s="17"/>
      <c r="L183" s="16"/>
      <c r="M183" s="16"/>
      <c r="N183" s="17"/>
      <c r="O183" s="16"/>
      <c r="P183" s="12" t="str">
        <f>IF($A183="","",IF($F183&gt;=Parameter!$B$14,3,IF($F183&gt;=Parameter!$B$13,2,IF($F183&gt;=Parameter!$B$12,1,0)))+MIN(3,$G183)+MIN(2,$H183)+IF($I183="Ya",2,0))</f>
        <v/>
      </c>
      <c r="Q183" s="12" t="str">
        <f>IF($A183="","",IF($P183&gt;=Parameter!$A$20,Parameter!$B$20,IF($P183&gt;=Parameter!$A$19,Parameter!$B$19,Parameter!$B$18)))</f>
        <v/>
      </c>
      <c r="R183" s="19" t="str">
        <f>IF(OR($A183="",$K183=""),"",$K183+INDEX(Parameter!$E$4:$E$7,MATCH($Q183,Parameter!$A$4:$A$7,0))/24)</f>
        <v/>
      </c>
      <c r="S183" s="19" t="str">
        <f t="shared" si="20"/>
        <v/>
      </c>
      <c r="T183" s="12" t="str">
        <f t="shared" si="21"/>
        <v/>
      </c>
      <c r="U183" s="12" t="str">
        <f t="shared" si="22"/>
        <v/>
      </c>
      <c r="V183" s="12" t="str">
        <f t="shared" si="23"/>
        <v/>
      </c>
    </row>
    <row r="184" spans="1:22" x14ac:dyDescent="0.35">
      <c r="A184" s="16"/>
      <c r="B184" s="17"/>
      <c r="C184" s="16"/>
      <c r="D184" s="16"/>
      <c r="E184" s="16"/>
      <c r="F184" s="18"/>
      <c r="G184" s="16"/>
      <c r="H184" s="16"/>
      <c r="I184" s="16"/>
      <c r="J184" s="17"/>
      <c r="K184" s="17"/>
      <c r="L184" s="16"/>
      <c r="M184" s="16"/>
      <c r="N184" s="17"/>
      <c r="O184" s="16"/>
      <c r="P184" s="12" t="str">
        <f>IF($A184="","",IF($F184&gt;=Parameter!$B$14,3,IF($F184&gt;=Parameter!$B$13,2,IF($F184&gt;=Parameter!$B$12,1,0)))+MIN(3,$G184)+MIN(2,$H184)+IF($I184="Ya",2,0))</f>
        <v/>
      </c>
      <c r="Q184" s="12" t="str">
        <f>IF($A184="","",IF($P184&gt;=Parameter!$A$20,Parameter!$B$20,IF($P184&gt;=Parameter!$A$19,Parameter!$B$19,Parameter!$B$18)))</f>
        <v/>
      </c>
      <c r="R184" s="19" t="str">
        <f>IF(OR($A184="",$K184=""),"",$K184+INDEX(Parameter!$E$4:$E$7,MATCH($Q184,Parameter!$A$4:$A$7,0))/24)</f>
        <v/>
      </c>
      <c r="S184" s="19" t="str">
        <f t="shared" si="20"/>
        <v/>
      </c>
      <c r="T184" s="12" t="str">
        <f t="shared" si="21"/>
        <v/>
      </c>
      <c r="U184" s="12" t="str">
        <f t="shared" si="22"/>
        <v/>
      </c>
      <c r="V184" s="12" t="str">
        <f t="shared" si="23"/>
        <v/>
      </c>
    </row>
    <row r="185" spans="1:22" x14ac:dyDescent="0.35">
      <c r="A185" s="16"/>
      <c r="B185" s="17"/>
      <c r="C185" s="16"/>
      <c r="D185" s="16"/>
      <c r="E185" s="16"/>
      <c r="F185" s="18"/>
      <c r="G185" s="16"/>
      <c r="H185" s="16"/>
      <c r="I185" s="16"/>
      <c r="J185" s="17"/>
      <c r="K185" s="17"/>
      <c r="L185" s="16"/>
      <c r="M185" s="16"/>
      <c r="N185" s="17"/>
      <c r="O185" s="16"/>
      <c r="P185" s="12" t="str">
        <f>IF($A185="","",IF($F185&gt;=Parameter!$B$14,3,IF($F185&gt;=Parameter!$B$13,2,IF($F185&gt;=Parameter!$B$12,1,0)))+MIN(3,$G185)+MIN(2,$H185)+IF($I185="Ya",2,0))</f>
        <v/>
      </c>
      <c r="Q185" s="12" t="str">
        <f>IF($A185="","",IF($P185&gt;=Parameter!$A$20,Parameter!$B$20,IF($P185&gt;=Parameter!$A$19,Parameter!$B$19,Parameter!$B$18)))</f>
        <v/>
      </c>
      <c r="R185" s="19" t="str">
        <f>IF(OR($A185="",$K185=""),"",$K185+INDEX(Parameter!$E$4:$E$7,MATCH($Q185,Parameter!$A$4:$A$7,0))/24)</f>
        <v/>
      </c>
      <c r="S185" s="19" t="str">
        <f t="shared" si="20"/>
        <v/>
      </c>
      <c r="T185" s="12" t="str">
        <f t="shared" si="21"/>
        <v/>
      </c>
      <c r="U185" s="12" t="str">
        <f t="shared" si="22"/>
        <v/>
      </c>
      <c r="V185" s="12" t="str">
        <f t="shared" si="23"/>
        <v/>
      </c>
    </row>
    <row r="186" spans="1:22" x14ac:dyDescent="0.35">
      <c r="A186" s="16"/>
      <c r="B186" s="17"/>
      <c r="C186" s="16"/>
      <c r="D186" s="16"/>
      <c r="E186" s="16"/>
      <c r="F186" s="18"/>
      <c r="G186" s="16"/>
      <c r="H186" s="16"/>
      <c r="I186" s="16"/>
      <c r="J186" s="17"/>
      <c r="K186" s="17"/>
      <c r="L186" s="16"/>
      <c r="M186" s="16"/>
      <c r="N186" s="17"/>
      <c r="O186" s="16"/>
      <c r="P186" s="12" t="str">
        <f>IF($A186="","",IF($F186&gt;=Parameter!$B$14,3,IF($F186&gt;=Parameter!$B$13,2,IF($F186&gt;=Parameter!$B$12,1,0)))+MIN(3,$G186)+MIN(2,$H186)+IF($I186="Ya",2,0))</f>
        <v/>
      </c>
      <c r="Q186" s="12" t="str">
        <f>IF($A186="","",IF($P186&gt;=Parameter!$A$20,Parameter!$B$20,IF($P186&gt;=Parameter!$A$19,Parameter!$B$19,Parameter!$B$18)))</f>
        <v/>
      </c>
      <c r="R186" s="19" t="str">
        <f>IF(OR($A186="",$K186=""),"",$K186+INDEX(Parameter!$E$4:$E$7,MATCH($Q186,Parameter!$A$4:$A$7,0))/24)</f>
        <v/>
      </c>
      <c r="S186" s="19" t="str">
        <f t="shared" si="20"/>
        <v/>
      </c>
      <c r="T186" s="12" t="str">
        <f t="shared" si="21"/>
        <v/>
      </c>
      <c r="U186" s="12" t="str">
        <f t="shared" si="22"/>
        <v/>
      </c>
      <c r="V186" s="12" t="str">
        <f t="shared" si="23"/>
        <v/>
      </c>
    </row>
    <row r="187" spans="1:22" x14ac:dyDescent="0.35">
      <c r="A187" s="16"/>
      <c r="B187" s="17"/>
      <c r="C187" s="16"/>
      <c r="D187" s="16"/>
      <c r="E187" s="16"/>
      <c r="F187" s="18"/>
      <c r="G187" s="16"/>
      <c r="H187" s="16"/>
      <c r="I187" s="16"/>
      <c r="J187" s="17"/>
      <c r="K187" s="17"/>
      <c r="L187" s="16"/>
      <c r="M187" s="16"/>
      <c r="N187" s="17"/>
      <c r="O187" s="16"/>
      <c r="P187" s="12" t="str">
        <f>IF($A187="","",IF($F187&gt;=Parameter!$B$14,3,IF($F187&gt;=Parameter!$B$13,2,IF($F187&gt;=Parameter!$B$12,1,0)))+MIN(3,$G187)+MIN(2,$H187)+IF($I187="Ya",2,0))</f>
        <v/>
      </c>
      <c r="Q187" s="12" t="str">
        <f>IF($A187="","",IF($P187&gt;=Parameter!$A$20,Parameter!$B$20,IF($P187&gt;=Parameter!$A$19,Parameter!$B$19,Parameter!$B$18)))</f>
        <v/>
      </c>
      <c r="R187" s="19" t="str">
        <f>IF(OR($A187="",$K187=""),"",$K187+INDEX(Parameter!$E$4:$E$7,MATCH($Q187,Parameter!$A$4:$A$7,0))/24)</f>
        <v/>
      </c>
      <c r="S187" s="19" t="str">
        <f t="shared" si="20"/>
        <v/>
      </c>
      <c r="T187" s="12" t="str">
        <f t="shared" si="21"/>
        <v/>
      </c>
      <c r="U187" s="12" t="str">
        <f t="shared" si="22"/>
        <v/>
      </c>
      <c r="V187" s="12" t="str">
        <f t="shared" si="23"/>
        <v/>
      </c>
    </row>
    <row r="188" spans="1:22" x14ac:dyDescent="0.35">
      <c r="A188" s="16"/>
      <c r="B188" s="17"/>
      <c r="C188" s="16"/>
      <c r="D188" s="16"/>
      <c r="E188" s="16"/>
      <c r="F188" s="18"/>
      <c r="G188" s="16"/>
      <c r="H188" s="16"/>
      <c r="I188" s="16"/>
      <c r="J188" s="17"/>
      <c r="K188" s="17"/>
      <c r="L188" s="16"/>
      <c r="M188" s="16"/>
      <c r="N188" s="17"/>
      <c r="O188" s="16"/>
      <c r="P188" s="12" t="str">
        <f>IF($A188="","",IF($F188&gt;=Parameter!$B$14,3,IF($F188&gt;=Parameter!$B$13,2,IF($F188&gt;=Parameter!$B$12,1,0)))+MIN(3,$G188)+MIN(2,$H188)+IF($I188="Ya",2,0))</f>
        <v/>
      </c>
      <c r="Q188" s="12" t="str">
        <f>IF($A188="","",IF($P188&gt;=Parameter!$A$20,Parameter!$B$20,IF($P188&gt;=Parameter!$A$19,Parameter!$B$19,Parameter!$B$18)))</f>
        <v/>
      </c>
      <c r="R188" s="19" t="str">
        <f>IF(OR($A188="",$K188=""),"",$K188+INDEX(Parameter!$E$4:$E$7,MATCH($Q188,Parameter!$A$4:$A$7,0))/24)</f>
        <v/>
      </c>
      <c r="S188" s="19" t="str">
        <f t="shared" si="20"/>
        <v/>
      </c>
      <c r="T188" s="12" t="str">
        <f t="shared" si="21"/>
        <v/>
      </c>
      <c r="U188" s="12" t="str">
        <f t="shared" si="22"/>
        <v/>
      </c>
      <c r="V188" s="12" t="str">
        <f t="shared" si="23"/>
        <v/>
      </c>
    </row>
    <row r="189" spans="1:22" x14ac:dyDescent="0.35">
      <c r="A189" s="16"/>
      <c r="B189" s="17"/>
      <c r="C189" s="16"/>
      <c r="D189" s="16"/>
      <c r="E189" s="16"/>
      <c r="F189" s="18"/>
      <c r="G189" s="16"/>
      <c r="H189" s="16"/>
      <c r="I189" s="16"/>
      <c r="J189" s="17"/>
      <c r="K189" s="17"/>
      <c r="L189" s="16"/>
      <c r="M189" s="16"/>
      <c r="N189" s="17"/>
      <c r="O189" s="16"/>
      <c r="P189" s="12" t="str">
        <f>IF($A189="","",IF($F189&gt;=Parameter!$B$14,3,IF($F189&gt;=Parameter!$B$13,2,IF($F189&gt;=Parameter!$B$12,1,0)))+MIN(3,$G189)+MIN(2,$H189)+IF($I189="Ya",2,0))</f>
        <v/>
      </c>
      <c r="Q189" s="12" t="str">
        <f>IF($A189="","",IF($P189&gt;=Parameter!$A$20,Parameter!$B$20,IF($P189&gt;=Parameter!$A$19,Parameter!$B$19,Parameter!$B$18)))</f>
        <v/>
      </c>
      <c r="R189" s="19" t="str">
        <f>IF(OR($A189="",$K189=""),"",$K189+INDEX(Parameter!$E$4:$E$7,MATCH($Q189,Parameter!$A$4:$A$7,0))/24)</f>
        <v/>
      </c>
      <c r="S189" s="19" t="str">
        <f t="shared" si="20"/>
        <v/>
      </c>
      <c r="T189" s="12" t="str">
        <f t="shared" si="21"/>
        <v/>
      </c>
      <c r="U189" s="12" t="str">
        <f t="shared" si="22"/>
        <v/>
      </c>
      <c r="V189" s="12" t="str">
        <f t="shared" si="23"/>
        <v/>
      </c>
    </row>
    <row r="190" spans="1:22" x14ac:dyDescent="0.35">
      <c r="A190" s="16"/>
      <c r="B190" s="17"/>
      <c r="C190" s="16"/>
      <c r="D190" s="16"/>
      <c r="E190" s="16"/>
      <c r="F190" s="18"/>
      <c r="G190" s="16"/>
      <c r="H190" s="16"/>
      <c r="I190" s="16"/>
      <c r="J190" s="17"/>
      <c r="K190" s="17"/>
      <c r="L190" s="16"/>
      <c r="M190" s="16"/>
      <c r="N190" s="17"/>
      <c r="O190" s="16"/>
      <c r="P190" s="12" t="str">
        <f>IF($A190="","",IF($F190&gt;=Parameter!$B$14,3,IF($F190&gt;=Parameter!$B$13,2,IF($F190&gt;=Parameter!$B$12,1,0)))+MIN(3,$G190)+MIN(2,$H190)+IF($I190="Ya",2,0))</f>
        <v/>
      </c>
      <c r="Q190" s="12" t="str">
        <f>IF($A190="","",IF($P190&gt;=Parameter!$A$20,Parameter!$B$20,IF($P190&gt;=Parameter!$A$19,Parameter!$B$19,Parameter!$B$18)))</f>
        <v/>
      </c>
      <c r="R190" s="19" t="str">
        <f>IF(OR($A190="",$K190=""),"",$K190+INDEX(Parameter!$E$4:$E$7,MATCH($Q190,Parameter!$A$4:$A$7,0))/24)</f>
        <v/>
      </c>
      <c r="S190" s="19" t="str">
        <f t="shared" si="20"/>
        <v/>
      </c>
      <c r="T190" s="12" t="str">
        <f t="shared" si="21"/>
        <v/>
      </c>
      <c r="U190" s="12" t="str">
        <f t="shared" si="22"/>
        <v/>
      </c>
      <c r="V190" s="12" t="str">
        <f t="shared" si="23"/>
        <v/>
      </c>
    </row>
    <row r="191" spans="1:22" x14ac:dyDescent="0.35">
      <c r="A191" s="16"/>
      <c r="B191" s="17"/>
      <c r="C191" s="16"/>
      <c r="D191" s="16"/>
      <c r="E191" s="16"/>
      <c r="F191" s="18"/>
      <c r="G191" s="16"/>
      <c r="H191" s="16"/>
      <c r="I191" s="16"/>
      <c r="J191" s="17"/>
      <c r="K191" s="17"/>
      <c r="L191" s="16"/>
      <c r="M191" s="16"/>
      <c r="N191" s="17"/>
      <c r="O191" s="16"/>
      <c r="P191" s="12" t="str">
        <f>IF($A191="","",IF($F191&gt;=Parameter!$B$14,3,IF($F191&gt;=Parameter!$B$13,2,IF($F191&gt;=Parameter!$B$12,1,0)))+MIN(3,$G191)+MIN(2,$H191)+IF($I191="Ya",2,0))</f>
        <v/>
      </c>
      <c r="Q191" s="12" t="str">
        <f>IF($A191="","",IF($P191&gt;=Parameter!$A$20,Parameter!$B$20,IF($P191&gt;=Parameter!$A$19,Parameter!$B$19,Parameter!$B$18)))</f>
        <v/>
      </c>
      <c r="R191" s="19" t="str">
        <f>IF(OR($A191="",$K191=""),"",$K191+INDEX(Parameter!$E$4:$E$7,MATCH($Q191,Parameter!$A$4:$A$7,0))/24)</f>
        <v/>
      </c>
      <c r="S191" s="19" t="str">
        <f t="shared" si="20"/>
        <v/>
      </c>
      <c r="T191" s="12" t="str">
        <f t="shared" si="21"/>
        <v/>
      </c>
      <c r="U191" s="12" t="str">
        <f t="shared" si="22"/>
        <v/>
      </c>
      <c r="V191" s="12" t="str">
        <f t="shared" si="23"/>
        <v/>
      </c>
    </row>
    <row r="192" spans="1:22" x14ac:dyDescent="0.35">
      <c r="A192" s="16"/>
      <c r="B192" s="17"/>
      <c r="C192" s="16"/>
      <c r="D192" s="16"/>
      <c r="E192" s="16"/>
      <c r="F192" s="18"/>
      <c r="G192" s="16"/>
      <c r="H192" s="16"/>
      <c r="I192" s="16"/>
      <c r="J192" s="17"/>
      <c r="K192" s="17"/>
      <c r="L192" s="16"/>
      <c r="M192" s="16"/>
      <c r="N192" s="17"/>
      <c r="O192" s="16"/>
      <c r="P192" s="12" t="str">
        <f>IF($A192="","",IF($F192&gt;=Parameter!$B$14,3,IF($F192&gt;=Parameter!$B$13,2,IF($F192&gt;=Parameter!$B$12,1,0)))+MIN(3,$G192)+MIN(2,$H192)+IF($I192="Ya",2,0))</f>
        <v/>
      </c>
      <c r="Q192" s="12" t="str">
        <f>IF($A192="","",IF($P192&gt;=Parameter!$A$20,Parameter!$B$20,IF($P192&gt;=Parameter!$A$19,Parameter!$B$19,Parameter!$B$18)))</f>
        <v/>
      </c>
      <c r="R192" s="19" t="str">
        <f>IF(OR($A192="",$K192=""),"",$K192+INDEX(Parameter!$E$4:$E$7,MATCH($Q192,Parameter!$A$4:$A$7,0))/24)</f>
        <v/>
      </c>
      <c r="S192" s="19" t="str">
        <f t="shared" si="20"/>
        <v/>
      </c>
      <c r="T192" s="12" t="str">
        <f t="shared" si="21"/>
        <v/>
      </c>
      <c r="U192" s="12" t="str">
        <f t="shared" si="22"/>
        <v/>
      </c>
      <c r="V192" s="12" t="str">
        <f t="shared" si="23"/>
        <v/>
      </c>
    </row>
    <row r="193" spans="1:22" x14ac:dyDescent="0.35">
      <c r="A193" s="16"/>
      <c r="B193" s="17"/>
      <c r="C193" s="16"/>
      <c r="D193" s="16"/>
      <c r="E193" s="16"/>
      <c r="F193" s="18"/>
      <c r="G193" s="16"/>
      <c r="H193" s="16"/>
      <c r="I193" s="16"/>
      <c r="J193" s="17"/>
      <c r="K193" s="17"/>
      <c r="L193" s="16"/>
      <c r="M193" s="16"/>
      <c r="N193" s="17"/>
      <c r="O193" s="16"/>
      <c r="P193" s="12" t="str">
        <f>IF($A193="","",IF($F193&gt;=Parameter!$B$14,3,IF($F193&gt;=Parameter!$B$13,2,IF($F193&gt;=Parameter!$B$12,1,0)))+MIN(3,$G193)+MIN(2,$H193)+IF($I193="Ya",2,0))</f>
        <v/>
      </c>
      <c r="Q193" s="12" t="str">
        <f>IF($A193="","",IF($P193&gt;=Parameter!$A$20,Parameter!$B$20,IF($P193&gt;=Parameter!$A$19,Parameter!$B$19,Parameter!$B$18)))</f>
        <v/>
      </c>
      <c r="R193" s="19" t="str">
        <f>IF(OR($A193="",$K193=""),"",$K193+INDEX(Parameter!$E$4:$E$7,MATCH($Q193,Parameter!$A$4:$A$7,0))/24)</f>
        <v/>
      </c>
      <c r="S193" s="19" t="str">
        <f t="shared" si="20"/>
        <v/>
      </c>
      <c r="T193" s="12" t="str">
        <f t="shared" si="21"/>
        <v/>
      </c>
      <c r="U193" s="12" t="str">
        <f t="shared" si="22"/>
        <v/>
      </c>
      <c r="V193" s="12" t="str">
        <f t="shared" si="23"/>
        <v/>
      </c>
    </row>
    <row r="194" spans="1:22" x14ac:dyDescent="0.35">
      <c r="A194" s="16"/>
      <c r="B194" s="17"/>
      <c r="C194" s="16"/>
      <c r="D194" s="16"/>
      <c r="E194" s="16"/>
      <c r="F194" s="18"/>
      <c r="G194" s="16"/>
      <c r="H194" s="16"/>
      <c r="I194" s="16"/>
      <c r="J194" s="17"/>
      <c r="K194" s="17"/>
      <c r="L194" s="16"/>
      <c r="M194" s="16"/>
      <c r="N194" s="17"/>
      <c r="O194" s="16"/>
      <c r="P194" s="12" t="str">
        <f>IF($A194="","",IF($F194&gt;=Parameter!$B$14,3,IF($F194&gt;=Parameter!$B$13,2,IF($F194&gt;=Parameter!$B$12,1,0)))+MIN(3,$G194)+MIN(2,$H194)+IF($I194="Ya",2,0))</f>
        <v/>
      </c>
      <c r="Q194" s="12" t="str">
        <f>IF($A194="","",IF($P194&gt;=Parameter!$A$20,Parameter!$B$20,IF($P194&gt;=Parameter!$A$19,Parameter!$B$19,Parameter!$B$18)))</f>
        <v/>
      </c>
      <c r="R194" s="19" t="str">
        <f>IF(OR($A194="",$K194=""),"",$K194+INDEX(Parameter!$E$4:$E$7,MATCH($Q194,Parameter!$A$4:$A$7,0))/24)</f>
        <v/>
      </c>
      <c r="S194" s="19" t="str">
        <f t="shared" si="20"/>
        <v/>
      </c>
      <c r="T194" s="12" t="str">
        <f t="shared" si="21"/>
        <v/>
      </c>
      <c r="U194" s="12" t="str">
        <f t="shared" si="22"/>
        <v/>
      </c>
      <c r="V194" s="12" t="str">
        <f t="shared" si="23"/>
        <v/>
      </c>
    </row>
    <row r="195" spans="1:22" x14ac:dyDescent="0.35">
      <c r="A195" s="16"/>
      <c r="B195" s="17"/>
      <c r="C195" s="16"/>
      <c r="D195" s="16"/>
      <c r="E195" s="16"/>
      <c r="F195" s="18"/>
      <c r="G195" s="16"/>
      <c r="H195" s="16"/>
      <c r="I195" s="16"/>
      <c r="J195" s="17"/>
      <c r="K195" s="17"/>
      <c r="L195" s="16"/>
      <c r="M195" s="16"/>
      <c r="N195" s="17"/>
      <c r="O195" s="16"/>
      <c r="P195" s="12" t="str">
        <f>IF($A195="","",IF($F195&gt;=Parameter!$B$14,3,IF($F195&gt;=Parameter!$B$13,2,IF($F195&gt;=Parameter!$B$12,1,0)))+MIN(3,$G195)+MIN(2,$H195)+IF($I195="Ya",2,0))</f>
        <v/>
      </c>
      <c r="Q195" s="12" t="str">
        <f>IF($A195="","",IF($P195&gt;=Parameter!$A$20,Parameter!$B$20,IF($P195&gt;=Parameter!$A$19,Parameter!$B$19,Parameter!$B$18)))</f>
        <v/>
      </c>
      <c r="R195" s="19" t="str">
        <f>IF(OR($A195="",$K195=""),"",$K195+INDEX(Parameter!$E$4:$E$7,MATCH($Q195,Parameter!$A$4:$A$7,0))/24)</f>
        <v/>
      </c>
      <c r="S195" s="19" t="str">
        <f t="shared" si="20"/>
        <v/>
      </c>
      <c r="T195" s="12" t="str">
        <f t="shared" si="21"/>
        <v/>
      </c>
      <c r="U195" s="12" t="str">
        <f t="shared" si="22"/>
        <v/>
      </c>
      <c r="V195" s="12" t="str">
        <f t="shared" si="23"/>
        <v/>
      </c>
    </row>
    <row r="196" spans="1:22" x14ac:dyDescent="0.35">
      <c r="A196" s="16"/>
      <c r="B196" s="17"/>
      <c r="C196" s="16"/>
      <c r="D196" s="16"/>
      <c r="E196" s="16"/>
      <c r="F196" s="18"/>
      <c r="G196" s="16"/>
      <c r="H196" s="16"/>
      <c r="I196" s="16"/>
      <c r="J196" s="17"/>
      <c r="K196" s="17"/>
      <c r="L196" s="16"/>
      <c r="M196" s="16"/>
      <c r="N196" s="17"/>
      <c r="O196" s="16"/>
      <c r="P196" s="12" t="str">
        <f>IF($A196="","",IF($F196&gt;=Parameter!$B$14,3,IF($F196&gt;=Parameter!$B$13,2,IF($F196&gt;=Parameter!$B$12,1,0)))+MIN(3,$G196)+MIN(2,$H196)+IF($I196="Ya",2,0))</f>
        <v/>
      </c>
      <c r="Q196" s="12" t="str">
        <f>IF($A196="","",IF($P196&gt;=Parameter!$A$20,Parameter!$B$20,IF($P196&gt;=Parameter!$A$19,Parameter!$B$19,Parameter!$B$18)))</f>
        <v/>
      </c>
      <c r="R196" s="19" t="str">
        <f>IF(OR($A196="",$K196=""),"",$K196+INDEX(Parameter!$E$4:$E$7,MATCH($Q196,Parameter!$A$4:$A$7,0))/24)</f>
        <v/>
      </c>
      <c r="S196" s="19" t="str">
        <f t="shared" si="20"/>
        <v/>
      </c>
      <c r="T196" s="12" t="str">
        <f t="shared" si="21"/>
        <v/>
      </c>
      <c r="U196" s="12" t="str">
        <f t="shared" si="22"/>
        <v/>
      </c>
      <c r="V196" s="12" t="str">
        <f t="shared" si="23"/>
        <v/>
      </c>
    </row>
    <row r="197" spans="1:22" x14ac:dyDescent="0.35">
      <c r="A197" s="16"/>
      <c r="B197" s="17"/>
      <c r="C197" s="16"/>
      <c r="D197" s="16"/>
      <c r="E197" s="16"/>
      <c r="F197" s="18"/>
      <c r="G197" s="16"/>
      <c r="H197" s="16"/>
      <c r="I197" s="16"/>
      <c r="J197" s="17"/>
      <c r="K197" s="17"/>
      <c r="L197" s="16"/>
      <c r="M197" s="16"/>
      <c r="N197" s="17"/>
      <c r="O197" s="16"/>
      <c r="P197" s="12" t="str">
        <f>IF($A197="","",IF($F197&gt;=Parameter!$B$14,3,IF($F197&gt;=Parameter!$B$13,2,IF($F197&gt;=Parameter!$B$12,1,0)))+MIN(3,$G197)+MIN(2,$H197)+IF($I197="Ya",2,0))</f>
        <v/>
      </c>
      <c r="Q197" s="12" t="str">
        <f>IF($A197="","",IF($P197&gt;=Parameter!$A$20,Parameter!$B$20,IF($P197&gt;=Parameter!$A$19,Parameter!$B$19,Parameter!$B$18)))</f>
        <v/>
      </c>
      <c r="R197" s="19" t="str">
        <f>IF(OR($A197="",$K197=""),"",$K197+INDEX(Parameter!$E$4:$E$7,MATCH($Q197,Parameter!$A$4:$A$7,0))/24)</f>
        <v/>
      </c>
      <c r="S197" s="19" t="str">
        <f t="shared" ref="S197:S204" si="24">IF($J197="","",$J197+1)</f>
        <v/>
      </c>
      <c r="T197" s="12" t="str">
        <f t="shared" ref="T197:T204" si="25">IF(OR($R197="",$S197=""),"",IF($R197&lt;=$S197,"Aman","Kirim update atau template sebelum "&amp;TEXT($S197,"dd/mm hh:mm")))</f>
        <v/>
      </c>
      <c r="U197" s="12" t="str">
        <f t="shared" ref="U197:U204" si="26">IF(OR($N197="",$R197=""),"",IF($N197&lt;=$R197,"Ya","Tidak"))</f>
        <v/>
      </c>
      <c r="V197" s="12" t="str">
        <f t="shared" ref="V197:V204" si="27">IF(OR($N197="",$K197=""),"",ROUND(($N197-$K197)*24,1))</f>
        <v/>
      </c>
    </row>
    <row r="198" spans="1:22" x14ac:dyDescent="0.35">
      <c r="A198" s="16"/>
      <c r="B198" s="17"/>
      <c r="C198" s="16"/>
      <c r="D198" s="16"/>
      <c r="E198" s="16"/>
      <c r="F198" s="18"/>
      <c r="G198" s="16"/>
      <c r="H198" s="16"/>
      <c r="I198" s="16"/>
      <c r="J198" s="17"/>
      <c r="K198" s="17"/>
      <c r="L198" s="16"/>
      <c r="M198" s="16"/>
      <c r="N198" s="17"/>
      <c r="O198" s="16"/>
      <c r="P198" s="12" t="str">
        <f>IF($A198="","",IF($F198&gt;=Parameter!$B$14,3,IF($F198&gt;=Parameter!$B$13,2,IF($F198&gt;=Parameter!$B$12,1,0)))+MIN(3,$G198)+MIN(2,$H198)+IF($I198="Ya",2,0))</f>
        <v/>
      </c>
      <c r="Q198" s="12" t="str">
        <f>IF($A198="","",IF($P198&gt;=Parameter!$A$20,Parameter!$B$20,IF($P198&gt;=Parameter!$A$19,Parameter!$B$19,Parameter!$B$18)))</f>
        <v/>
      </c>
      <c r="R198" s="19" t="str">
        <f>IF(OR($A198="",$K198=""),"",$K198+INDEX(Parameter!$E$4:$E$7,MATCH($Q198,Parameter!$A$4:$A$7,0))/24)</f>
        <v/>
      </c>
      <c r="S198" s="19" t="str">
        <f t="shared" si="24"/>
        <v/>
      </c>
      <c r="T198" s="12" t="str">
        <f t="shared" si="25"/>
        <v/>
      </c>
      <c r="U198" s="12" t="str">
        <f t="shared" si="26"/>
        <v/>
      </c>
      <c r="V198" s="12" t="str">
        <f t="shared" si="27"/>
        <v/>
      </c>
    </row>
    <row r="199" spans="1:22" x14ac:dyDescent="0.35">
      <c r="A199" s="16"/>
      <c r="B199" s="17"/>
      <c r="C199" s="16"/>
      <c r="D199" s="16"/>
      <c r="E199" s="16"/>
      <c r="F199" s="18"/>
      <c r="G199" s="16"/>
      <c r="H199" s="16"/>
      <c r="I199" s="16"/>
      <c r="J199" s="17"/>
      <c r="K199" s="17"/>
      <c r="L199" s="16"/>
      <c r="M199" s="16"/>
      <c r="N199" s="17"/>
      <c r="O199" s="16"/>
      <c r="P199" s="12" t="str">
        <f>IF($A199="","",IF($F199&gt;=Parameter!$B$14,3,IF($F199&gt;=Parameter!$B$13,2,IF($F199&gt;=Parameter!$B$12,1,0)))+MIN(3,$G199)+MIN(2,$H199)+IF($I199="Ya",2,0))</f>
        <v/>
      </c>
      <c r="Q199" s="12" t="str">
        <f>IF($A199="","",IF($P199&gt;=Parameter!$A$20,Parameter!$B$20,IF($P199&gt;=Parameter!$A$19,Parameter!$B$19,Parameter!$B$18)))</f>
        <v/>
      </c>
      <c r="R199" s="19" t="str">
        <f>IF(OR($A199="",$K199=""),"",$K199+INDEX(Parameter!$E$4:$E$7,MATCH($Q199,Parameter!$A$4:$A$7,0))/24)</f>
        <v/>
      </c>
      <c r="S199" s="19" t="str">
        <f t="shared" si="24"/>
        <v/>
      </c>
      <c r="T199" s="12" t="str">
        <f t="shared" si="25"/>
        <v/>
      </c>
      <c r="U199" s="12" t="str">
        <f t="shared" si="26"/>
        <v/>
      </c>
      <c r="V199" s="12" t="str">
        <f t="shared" si="27"/>
        <v/>
      </c>
    </row>
    <row r="200" spans="1:22" x14ac:dyDescent="0.35">
      <c r="A200" s="16"/>
      <c r="B200" s="17"/>
      <c r="C200" s="16"/>
      <c r="D200" s="16"/>
      <c r="E200" s="16"/>
      <c r="F200" s="18"/>
      <c r="G200" s="16"/>
      <c r="H200" s="16"/>
      <c r="I200" s="16"/>
      <c r="J200" s="17"/>
      <c r="K200" s="17"/>
      <c r="L200" s="16"/>
      <c r="M200" s="16"/>
      <c r="N200" s="17"/>
      <c r="O200" s="16"/>
      <c r="P200" s="12" t="str">
        <f>IF($A200="","",IF($F200&gt;=Parameter!$B$14,3,IF($F200&gt;=Parameter!$B$13,2,IF($F200&gt;=Parameter!$B$12,1,0)))+MIN(3,$G200)+MIN(2,$H200)+IF($I200="Ya",2,0))</f>
        <v/>
      </c>
      <c r="Q200" s="12" t="str">
        <f>IF($A200="","",IF($P200&gt;=Parameter!$A$20,Parameter!$B$20,IF($P200&gt;=Parameter!$A$19,Parameter!$B$19,Parameter!$B$18)))</f>
        <v/>
      </c>
      <c r="R200" s="19" t="str">
        <f>IF(OR($A200="",$K200=""),"",$K200+INDEX(Parameter!$E$4:$E$7,MATCH($Q200,Parameter!$A$4:$A$7,0))/24)</f>
        <v/>
      </c>
      <c r="S200" s="19" t="str">
        <f t="shared" si="24"/>
        <v/>
      </c>
      <c r="T200" s="12" t="str">
        <f t="shared" si="25"/>
        <v/>
      </c>
      <c r="U200" s="12" t="str">
        <f t="shared" si="26"/>
        <v/>
      </c>
      <c r="V200" s="12" t="str">
        <f t="shared" si="27"/>
        <v/>
      </c>
    </row>
    <row r="201" spans="1:22" x14ac:dyDescent="0.35">
      <c r="A201" s="16"/>
      <c r="B201" s="17"/>
      <c r="C201" s="16"/>
      <c r="D201" s="16"/>
      <c r="E201" s="16"/>
      <c r="F201" s="18"/>
      <c r="G201" s="16"/>
      <c r="H201" s="16"/>
      <c r="I201" s="16"/>
      <c r="J201" s="17"/>
      <c r="K201" s="17"/>
      <c r="L201" s="16"/>
      <c r="M201" s="16"/>
      <c r="N201" s="17"/>
      <c r="O201" s="16"/>
      <c r="P201" s="12" t="str">
        <f>IF($A201="","",IF($F201&gt;=Parameter!$B$14,3,IF($F201&gt;=Parameter!$B$13,2,IF($F201&gt;=Parameter!$B$12,1,0)))+MIN(3,$G201)+MIN(2,$H201)+IF($I201="Ya",2,0))</f>
        <v/>
      </c>
      <c r="Q201" s="12" t="str">
        <f>IF($A201="","",IF($P201&gt;=Parameter!$A$20,Parameter!$B$20,IF($P201&gt;=Parameter!$A$19,Parameter!$B$19,Parameter!$B$18)))</f>
        <v/>
      </c>
      <c r="R201" s="19" t="str">
        <f>IF(OR($A201="",$K201=""),"",$K201+INDEX(Parameter!$E$4:$E$7,MATCH($Q201,Parameter!$A$4:$A$7,0))/24)</f>
        <v/>
      </c>
      <c r="S201" s="19" t="str">
        <f t="shared" si="24"/>
        <v/>
      </c>
      <c r="T201" s="12" t="str">
        <f t="shared" si="25"/>
        <v/>
      </c>
      <c r="U201" s="12" t="str">
        <f t="shared" si="26"/>
        <v/>
      </c>
      <c r="V201" s="12" t="str">
        <f t="shared" si="27"/>
        <v/>
      </c>
    </row>
    <row r="202" spans="1:22" x14ac:dyDescent="0.35">
      <c r="A202" s="16"/>
      <c r="B202" s="17"/>
      <c r="C202" s="16"/>
      <c r="D202" s="16"/>
      <c r="E202" s="16"/>
      <c r="F202" s="18"/>
      <c r="G202" s="16"/>
      <c r="H202" s="16"/>
      <c r="I202" s="16"/>
      <c r="J202" s="17"/>
      <c r="K202" s="17"/>
      <c r="L202" s="16"/>
      <c r="M202" s="16"/>
      <c r="N202" s="17"/>
      <c r="O202" s="16"/>
      <c r="P202" s="12" t="str">
        <f>IF($A202="","",IF($F202&gt;=Parameter!$B$14,3,IF($F202&gt;=Parameter!$B$13,2,IF($F202&gt;=Parameter!$B$12,1,0)))+MIN(3,$G202)+MIN(2,$H202)+IF($I202="Ya",2,0))</f>
        <v/>
      </c>
      <c r="Q202" s="12" t="str">
        <f>IF($A202="","",IF($P202&gt;=Parameter!$A$20,Parameter!$B$20,IF($P202&gt;=Parameter!$A$19,Parameter!$B$19,Parameter!$B$18)))</f>
        <v/>
      </c>
      <c r="R202" s="19" t="str">
        <f>IF(OR($A202="",$K202=""),"",$K202+INDEX(Parameter!$E$4:$E$7,MATCH($Q202,Parameter!$A$4:$A$7,0))/24)</f>
        <v/>
      </c>
      <c r="S202" s="19" t="str">
        <f t="shared" si="24"/>
        <v/>
      </c>
      <c r="T202" s="12" t="str">
        <f t="shared" si="25"/>
        <v/>
      </c>
      <c r="U202" s="12" t="str">
        <f t="shared" si="26"/>
        <v/>
      </c>
      <c r="V202" s="12" t="str">
        <f t="shared" si="27"/>
        <v/>
      </c>
    </row>
    <row r="203" spans="1:22" x14ac:dyDescent="0.35">
      <c r="A203" s="16"/>
      <c r="B203" s="17"/>
      <c r="C203" s="16"/>
      <c r="D203" s="16"/>
      <c r="E203" s="16"/>
      <c r="F203" s="18"/>
      <c r="G203" s="16"/>
      <c r="H203" s="16"/>
      <c r="I203" s="16"/>
      <c r="J203" s="17"/>
      <c r="K203" s="17"/>
      <c r="L203" s="16"/>
      <c r="M203" s="16"/>
      <c r="N203" s="17"/>
      <c r="O203" s="16"/>
      <c r="P203" s="12" t="str">
        <f>IF($A203="","",IF($F203&gt;=Parameter!$B$14,3,IF($F203&gt;=Parameter!$B$13,2,IF($F203&gt;=Parameter!$B$12,1,0)))+MIN(3,$G203)+MIN(2,$H203)+IF($I203="Ya",2,0))</f>
        <v/>
      </c>
      <c r="Q203" s="12" t="str">
        <f>IF($A203="","",IF($P203&gt;=Parameter!$A$20,Parameter!$B$20,IF($P203&gt;=Parameter!$A$19,Parameter!$B$19,Parameter!$B$18)))</f>
        <v/>
      </c>
      <c r="R203" s="19" t="str">
        <f>IF(OR($A203="",$K203=""),"",$K203+INDEX(Parameter!$E$4:$E$7,MATCH($Q203,Parameter!$A$4:$A$7,0))/24)</f>
        <v/>
      </c>
      <c r="S203" s="19" t="str">
        <f t="shared" si="24"/>
        <v/>
      </c>
      <c r="T203" s="12" t="str">
        <f t="shared" si="25"/>
        <v/>
      </c>
      <c r="U203" s="12" t="str">
        <f t="shared" si="26"/>
        <v/>
      </c>
      <c r="V203" s="12" t="str">
        <f t="shared" si="27"/>
        <v/>
      </c>
    </row>
    <row r="204" spans="1:22" x14ac:dyDescent="0.35">
      <c r="A204" s="16"/>
      <c r="B204" s="17"/>
      <c r="C204" s="16"/>
      <c r="D204" s="16"/>
      <c r="E204" s="16"/>
      <c r="F204" s="18"/>
      <c r="G204" s="16"/>
      <c r="H204" s="16"/>
      <c r="I204" s="16"/>
      <c r="J204" s="17"/>
      <c r="K204" s="17"/>
      <c r="L204" s="16"/>
      <c r="M204" s="16"/>
      <c r="N204" s="17"/>
      <c r="O204" s="16"/>
      <c r="P204" s="12" t="str">
        <f>IF($A204="","",IF($F204&gt;=Parameter!$B$14,3,IF($F204&gt;=Parameter!$B$13,2,IF($F204&gt;=Parameter!$B$12,1,0)))+MIN(3,$G204)+MIN(2,$H204)+IF($I204="Ya",2,0))</f>
        <v/>
      </c>
      <c r="Q204" s="12" t="str">
        <f>IF($A204="","",IF($P204&gt;=Parameter!$A$20,Parameter!$B$20,IF($P204&gt;=Parameter!$A$19,Parameter!$B$19,Parameter!$B$18)))</f>
        <v/>
      </c>
      <c r="R204" s="19" t="str">
        <f>IF(OR($A204="",$K204=""),"",$K204+INDEX(Parameter!$E$4:$E$7,MATCH($Q204,Parameter!$A$4:$A$7,0))/24)</f>
        <v/>
      </c>
      <c r="S204" s="19" t="str">
        <f t="shared" si="24"/>
        <v/>
      </c>
      <c r="T204" s="12" t="str">
        <f t="shared" si="25"/>
        <v/>
      </c>
      <c r="U204" s="12" t="str">
        <f t="shared" si="26"/>
        <v/>
      </c>
      <c r="V204" s="12" t="str">
        <f t="shared" si="27"/>
        <v/>
      </c>
    </row>
  </sheetData>
  <dataValidations count="3">
    <dataValidation type="list" allowBlank="1" sqref="I5:I204" xr:uid="{00000000-0002-0000-0200-000000000000}">
      <formula1>"Ya,Tidak"</formula1>
      <formula2>0</formula2>
    </dataValidation>
    <dataValidation type="list" allowBlank="1" sqref="M5:M204" xr:uid="{00000000-0002-0000-0200-000001000000}">
      <formula1>"Baru,Level 1,Level 2,Level 3,Menunggu pelanggan,Selesai,Buka ulang"</formula1>
      <formula2>0</formula2>
    </dataValidation>
    <dataValidation type="whole" allowBlank="1" sqref="H5:H204" xr:uid="{00000000-0002-0000-0200-000002000000}">
      <formula1>0</formula1>
      <formula2>2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6"/>
  <sheetViews>
    <sheetView zoomScaleNormal="100" workbookViewId="0"/>
  </sheetViews>
  <sheetFormatPr defaultColWidth="8.6328125" defaultRowHeight="14.5" x14ac:dyDescent="0.35"/>
  <cols>
    <col min="1" max="1" width="36" customWidth="1"/>
    <col min="2" max="2" width="14" customWidth="1"/>
    <col min="3" max="3" width="80" customWidth="1"/>
  </cols>
  <sheetData>
    <row r="1" spans="1:3" ht="15.5" x14ac:dyDescent="0.35">
      <c r="A1" s="7" t="s">
        <v>76</v>
      </c>
    </row>
    <row r="3" spans="1:3" x14ac:dyDescent="0.35">
      <c r="A3" s="8" t="s">
        <v>77</v>
      </c>
      <c r="B3" s="8" t="s">
        <v>78</v>
      </c>
      <c r="C3" s="8" t="s">
        <v>79</v>
      </c>
    </row>
    <row r="4" spans="1:3" x14ac:dyDescent="0.35">
      <c r="A4" s="20" t="s">
        <v>80</v>
      </c>
      <c r="B4" s="21">
        <f>COUNTA('Log Eskalasi'!$A$5:$A$204)</f>
        <v>1</v>
      </c>
      <c r="C4" s="12" t="s">
        <v>81</v>
      </c>
    </row>
    <row r="5" spans="1:3" x14ac:dyDescent="0.35">
      <c r="A5" s="20" t="s">
        <v>82</v>
      </c>
      <c r="B5" s="21">
        <f>COUNTIF('Log Eskalasi'!$Q$5:$Q$204,"&gt;=2")</f>
        <v>1</v>
      </c>
      <c r="C5" s="12" t="s">
        <v>83</v>
      </c>
    </row>
    <row r="6" spans="1:3" x14ac:dyDescent="0.35">
      <c r="A6" s="20" t="s">
        <v>84</v>
      </c>
      <c r="B6" s="22">
        <f>IF(B4=0,0,B5/B4)</f>
        <v>1</v>
      </c>
      <c r="C6" s="12" t="s">
        <v>85</v>
      </c>
    </row>
    <row r="7" spans="1:3" x14ac:dyDescent="0.35">
      <c r="A7" s="20" t="s">
        <v>86</v>
      </c>
      <c r="B7" s="21">
        <f>COUNTIF('Log Eskalasi'!$Q$5:$Q$204,3)</f>
        <v>0</v>
      </c>
      <c r="C7" s="12" t="s">
        <v>87</v>
      </c>
    </row>
    <row r="8" spans="1:3" x14ac:dyDescent="0.35">
      <c r="A8" s="20" t="s">
        <v>88</v>
      </c>
      <c r="B8" s="21">
        <f>COUNTIF('Log Eskalasi'!$U$5:$U$204,"Ya")+COUNTIF('Log Eskalasi'!$U$5:$U$204,"Tidak")</f>
        <v>1</v>
      </c>
      <c r="C8" s="12" t="s">
        <v>89</v>
      </c>
    </row>
    <row r="9" spans="1:3" x14ac:dyDescent="0.35">
      <c r="A9" s="20" t="s">
        <v>90</v>
      </c>
      <c r="B9" s="21">
        <f>COUNTIF('Log Eskalasi'!$U$5:$U$204,"Tidak")</f>
        <v>0</v>
      </c>
      <c r="C9" s="12" t="s">
        <v>91</v>
      </c>
    </row>
    <row r="10" spans="1:3" x14ac:dyDescent="0.35">
      <c r="A10" s="20" t="s">
        <v>92</v>
      </c>
      <c r="B10" s="22">
        <f>IF(B8=0,0,B9/B8)</f>
        <v>0</v>
      </c>
      <c r="C10" s="12" t="s">
        <v>93</v>
      </c>
    </row>
    <row r="11" spans="1:3" x14ac:dyDescent="0.35">
      <c r="A11" s="20" t="s">
        <v>94</v>
      </c>
      <c r="B11" s="23">
        <f>IFERROR(AVERAGE('Log Eskalasi'!$V$5:$V$204),0)</f>
        <v>5.3</v>
      </c>
      <c r="C11" s="12" t="s">
        <v>95</v>
      </c>
    </row>
    <row r="12" spans="1:3" x14ac:dyDescent="0.35">
      <c r="A12" s="20" t="s">
        <v>96</v>
      </c>
      <c r="B12" s="21">
        <f>COUNTIF('Log Eskalasi'!$M$5:$M$204,"Buka ulang")</f>
        <v>0</v>
      </c>
      <c r="C12" s="12" t="s">
        <v>97</v>
      </c>
    </row>
    <row r="13" spans="1:3" x14ac:dyDescent="0.35">
      <c r="A13" s="20" t="s">
        <v>98</v>
      </c>
      <c r="B13" s="22">
        <f>IF(B5=0,0,B12/B5)</f>
        <v>0</v>
      </c>
      <c r="C13" s="12" t="s">
        <v>99</v>
      </c>
    </row>
    <row r="16" spans="1:3" x14ac:dyDescent="0.35">
      <c r="A16" s="15" t="s">
        <v>100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9"/>
  <sheetViews>
    <sheetView zoomScaleNormal="100" workbookViewId="0"/>
  </sheetViews>
  <sheetFormatPr defaultColWidth="8.6328125" defaultRowHeight="14.5" x14ac:dyDescent="0.35"/>
  <cols>
    <col min="1" max="2" width="24" customWidth="1"/>
    <col min="3" max="3" width="26" customWidth="1"/>
    <col min="4" max="4" width="30" customWidth="1"/>
    <col min="5" max="5" width="26" customWidth="1"/>
  </cols>
  <sheetData>
    <row r="1" spans="1:5" ht="15.5" x14ac:dyDescent="0.35">
      <c r="A1" s="7" t="s">
        <v>101</v>
      </c>
    </row>
    <row r="3" spans="1:5" x14ac:dyDescent="0.35">
      <c r="A3" s="8" t="s">
        <v>102</v>
      </c>
      <c r="B3" s="8" t="s">
        <v>103</v>
      </c>
      <c r="C3" s="8" t="s">
        <v>104</v>
      </c>
      <c r="D3" s="8" t="s">
        <v>105</v>
      </c>
      <c r="E3" s="8" t="s">
        <v>106</v>
      </c>
    </row>
    <row r="4" spans="1:5" x14ac:dyDescent="0.35">
      <c r="A4" s="24" t="s">
        <v>107</v>
      </c>
      <c r="B4" s="24" t="s">
        <v>108</v>
      </c>
      <c r="C4" s="24" t="s">
        <v>109</v>
      </c>
      <c r="D4" s="24" t="s">
        <v>110</v>
      </c>
      <c r="E4" s="24" t="s">
        <v>111</v>
      </c>
    </row>
    <row r="5" spans="1:5" x14ac:dyDescent="0.35">
      <c r="A5" s="24" t="s">
        <v>112</v>
      </c>
      <c r="B5" s="24" t="s">
        <v>113</v>
      </c>
      <c r="C5" s="24" t="s">
        <v>114</v>
      </c>
      <c r="D5" s="24" t="s">
        <v>115</v>
      </c>
      <c r="E5" s="24" t="s">
        <v>116</v>
      </c>
    </row>
    <row r="6" spans="1:5" x14ac:dyDescent="0.35">
      <c r="A6" s="24" t="s">
        <v>117</v>
      </c>
      <c r="B6" s="24" t="s">
        <v>118</v>
      </c>
      <c r="C6" s="24" t="s">
        <v>119</v>
      </c>
      <c r="D6" s="24" t="s">
        <v>120</v>
      </c>
      <c r="E6" s="24" t="s">
        <v>121</v>
      </c>
    </row>
    <row r="7" spans="1:5" x14ac:dyDescent="0.35">
      <c r="A7" s="24" t="s">
        <v>122</v>
      </c>
      <c r="B7" s="24" t="s">
        <v>72</v>
      </c>
      <c r="C7" s="24" t="s">
        <v>121</v>
      </c>
      <c r="D7" s="24" t="s">
        <v>123</v>
      </c>
      <c r="E7" s="24" t="s">
        <v>121</v>
      </c>
    </row>
    <row r="9" spans="1:5" x14ac:dyDescent="0.35">
      <c r="A9" s="15" t="s">
        <v>124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7"/>
  <sheetViews>
    <sheetView zoomScaleNormal="100" workbookViewId="0">
      <selection activeCell="C16" sqref="C16"/>
    </sheetView>
  </sheetViews>
  <sheetFormatPr defaultColWidth="8.6328125" defaultRowHeight="14.5" x14ac:dyDescent="0.35"/>
  <cols>
    <col min="1" max="1" width="6" customWidth="1"/>
    <col min="2" max="2" width="42" customWidth="1"/>
    <col min="3" max="3" width="110" customWidth="1"/>
  </cols>
  <sheetData>
    <row r="1" spans="1:3" ht="15.5" x14ac:dyDescent="0.35">
      <c r="A1" s="7" t="s">
        <v>125</v>
      </c>
    </row>
    <row r="3" spans="1:3" x14ac:dyDescent="0.35">
      <c r="A3" s="8" t="s">
        <v>126</v>
      </c>
      <c r="B3" s="8" t="s">
        <v>127</v>
      </c>
      <c r="C3" s="8" t="s">
        <v>128</v>
      </c>
    </row>
    <row r="4" spans="1:3" ht="25" x14ac:dyDescent="0.35">
      <c r="A4" s="24">
        <v>1</v>
      </c>
      <c r="B4" s="24" t="s">
        <v>129</v>
      </c>
      <c r="C4" s="24" t="s">
        <v>130</v>
      </c>
    </row>
    <row r="5" spans="1:3" ht="37.5" x14ac:dyDescent="0.35">
      <c r="A5" s="24">
        <v>2</v>
      </c>
      <c r="B5" s="24" t="s">
        <v>131</v>
      </c>
      <c r="C5" s="24" t="s">
        <v>132</v>
      </c>
    </row>
    <row r="6" spans="1:3" ht="25" x14ac:dyDescent="0.35">
      <c r="A6" s="24">
        <v>3</v>
      </c>
      <c r="B6" s="24" t="s">
        <v>133</v>
      </c>
      <c r="C6" s="24" t="s">
        <v>134</v>
      </c>
    </row>
    <row r="7" spans="1:3" ht="25" x14ac:dyDescent="0.35">
      <c r="A7" s="24">
        <v>4</v>
      </c>
      <c r="B7" s="24" t="s">
        <v>135</v>
      </c>
      <c r="C7" s="24" t="s">
        <v>136</v>
      </c>
    </row>
    <row r="8" spans="1:3" ht="25" x14ac:dyDescent="0.35">
      <c r="A8" s="24">
        <v>5</v>
      </c>
      <c r="B8" s="24" t="s">
        <v>137</v>
      </c>
      <c r="C8" s="24" t="s">
        <v>138</v>
      </c>
    </row>
    <row r="9" spans="1:3" ht="25" x14ac:dyDescent="0.35">
      <c r="A9" s="24">
        <v>6</v>
      </c>
      <c r="B9" s="24" t="s">
        <v>139</v>
      </c>
      <c r="C9" s="24" t="s">
        <v>140</v>
      </c>
    </row>
    <row r="10" spans="1:3" ht="25" x14ac:dyDescent="0.35">
      <c r="A10" s="24">
        <v>7</v>
      </c>
      <c r="B10" s="24" t="s">
        <v>141</v>
      </c>
      <c r="C10" s="24" t="s">
        <v>142</v>
      </c>
    </row>
    <row r="11" spans="1:3" ht="25" x14ac:dyDescent="0.35">
      <c r="A11" s="24">
        <v>8</v>
      </c>
      <c r="B11" s="24" t="s">
        <v>143</v>
      </c>
      <c r="C11" s="24" t="s">
        <v>144</v>
      </c>
    </row>
    <row r="12" spans="1:3" ht="25" x14ac:dyDescent="0.35">
      <c r="A12" s="24">
        <v>9</v>
      </c>
      <c r="B12" s="24" t="s">
        <v>145</v>
      </c>
      <c r="C12" s="24" t="s">
        <v>146</v>
      </c>
    </row>
    <row r="13" spans="1:3" ht="25" x14ac:dyDescent="0.35">
      <c r="A13" s="24">
        <v>10</v>
      </c>
      <c r="B13" s="24" t="s">
        <v>147</v>
      </c>
      <c r="C13" s="24" t="s">
        <v>148</v>
      </c>
    </row>
    <row r="14" spans="1:3" ht="87.5" x14ac:dyDescent="0.35">
      <c r="A14" s="24" t="s">
        <v>149</v>
      </c>
      <c r="B14" s="26" t="s">
        <v>162</v>
      </c>
      <c r="C14" s="24" t="s">
        <v>150</v>
      </c>
    </row>
    <row r="15" spans="1:3" ht="25" x14ac:dyDescent="0.35">
      <c r="A15" s="24" t="s">
        <v>151</v>
      </c>
      <c r="B15" s="24" t="s">
        <v>152</v>
      </c>
      <c r="C15" s="24" t="s">
        <v>153</v>
      </c>
    </row>
    <row r="16" spans="1:3" ht="75" x14ac:dyDescent="0.35">
      <c r="A16" s="24" t="s">
        <v>154</v>
      </c>
      <c r="B16" s="24" t="s">
        <v>155</v>
      </c>
      <c r="C16" s="24" t="s">
        <v>156</v>
      </c>
    </row>
    <row r="17" spans="1:3" ht="25" x14ac:dyDescent="0.35">
      <c r="A17" s="24" t="s">
        <v>157</v>
      </c>
      <c r="B17" s="24" t="s">
        <v>158</v>
      </c>
      <c r="C17" s="24" t="s">
        <v>159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Petunjuk</vt:lpstr>
      <vt:lpstr>Parameter</vt:lpstr>
      <vt:lpstr>Log Eskalasi</vt:lpstr>
      <vt:lpstr>Dashboard</vt:lpstr>
      <vt:lpstr>Skor Risiko</vt:lpstr>
      <vt:lpstr>Template Pesan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Ainur Rohman</cp:lastModifiedBy>
  <cp:revision>0</cp:revision>
  <dcterms:created xsi:type="dcterms:W3CDTF">2026-10-13T01:10:04Z</dcterms:created>
  <dcterms:modified xsi:type="dcterms:W3CDTF">2026-10-13T13:31:42Z</dcterms:modified>
  <dc:language>en-US</dc:language>
</cp:coreProperties>
</file>