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AD66FC30-B90F-451A-8280-0F77C53F7B1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etunjuk" sheetId="1" r:id="rId1"/>
    <sheet name="Diagnosa" sheetId="2" r:id="rId2"/>
    <sheet name="Peta RACE-WA" sheetId="3" r:id="rId3"/>
    <sheet name="Pipeline" sheetId="4" r:id="rId4"/>
    <sheet name="Follow-Up" sheetId="5" r:id="rId5"/>
    <sheet name="Template Pesan" sheetId="6" r:id="rId6"/>
    <sheet name="Peta Biaya" sheetId="7" r:id="rId7"/>
    <sheet name="KPI Tracker" sheetId="8" r:id="rId8"/>
    <sheet name="Kalkulator" sheetId="9" r:id="rId9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8" i="9" l="1"/>
  <c r="B9" i="9" s="1"/>
  <c r="B10" i="9" s="1"/>
  <c r="B11" i="9" s="1"/>
  <c r="B7" i="9"/>
  <c r="I14" i="8"/>
  <c r="G14" i="8"/>
  <c r="E14" i="8"/>
  <c r="I13" i="8"/>
  <c r="G13" i="8"/>
  <c r="E13" i="8"/>
  <c r="E19" i="8" s="1"/>
  <c r="I12" i="8"/>
  <c r="G12" i="8"/>
  <c r="E12" i="8"/>
  <c r="I11" i="8"/>
  <c r="G11" i="8"/>
  <c r="E11" i="8"/>
  <c r="I10" i="8"/>
  <c r="G10" i="8"/>
  <c r="E10" i="8"/>
  <c r="I9" i="8"/>
  <c r="G9" i="8"/>
  <c r="E9" i="8"/>
  <c r="I8" i="8"/>
  <c r="G8" i="8"/>
  <c r="E8" i="8"/>
  <c r="I7" i="8"/>
  <c r="G7" i="8"/>
  <c r="E7" i="8"/>
  <c r="I6" i="8"/>
  <c r="G6" i="8"/>
  <c r="E6" i="8"/>
  <c r="I5" i="8"/>
  <c r="G5" i="8"/>
  <c r="E5" i="8"/>
  <c r="I4" i="8"/>
  <c r="G4" i="8"/>
  <c r="E4" i="8"/>
  <c r="I3" i="8"/>
  <c r="G3" i="8"/>
  <c r="E3" i="8"/>
  <c r="E18" i="8" s="1"/>
  <c r="C16" i="2"/>
  <c r="C17" i="2" s="1"/>
  <c r="I20" i="8" l="1"/>
</calcChain>
</file>

<file path=xl/sharedStrings.xml><?xml version="1.0" encoding="utf-8"?>
<sst xmlns="http://schemas.openxmlformats.org/spreadsheetml/2006/main" count="215" uniqueCount="188">
  <si>
    <t>Template Digital Marketing Framework RACE-WA (2026)</t>
  </si>
  <si>
    <t>Cara pakai:</t>
  </si>
  <si>
    <t>No</t>
  </si>
  <si>
    <t>Pernyataan</t>
  </si>
  <si>
    <t>Skor (1 = Ya, 0 = Tidak)</t>
  </si>
  <si>
    <t>Total skor</t>
  </si>
  <si>
    <t>Interpretasi</t>
  </si>
  <si>
    <t>Baris 1 dan 4 berisi contoh pengisian (skor 1). Ganti sesuai kondisi bisnis Anda.</t>
  </si>
  <si>
    <t>Tahap</t>
  </si>
  <si>
    <t>Tujuan</t>
  </si>
  <si>
    <t>Saluran</t>
  </si>
  <si>
    <t>Aksi WhatsApp</t>
  </si>
  <si>
    <t>KPI</t>
  </si>
  <si>
    <t>Baseline</t>
  </si>
  <si>
    <t>Target 90 hari</t>
  </si>
  <si>
    <t>PIC</t>
  </si>
  <si>
    <t>Reach</t>
  </si>
  <si>
    <t>Naikkan chat masuk dari sumber baru</t>
  </si>
  <si>
    <t>Google Business Profile, Instagram, TikTok, iklan Click-to-WhatsApp, tautan wa.me</t>
  </si>
  <si>
    <t>Pasang tombol dan tautan WhatsApp di semua profil; jalankan 1 kampanye Click-to-WhatsApp</t>
  </si>
  <si>
    <t>Chat masuk per sumber per minggu</t>
  </si>
  <si>
    <t>Contoh: 60 chat/minggu</t>
  </si>
  <si>
    <t>Contoh: 90 chat/minggu</t>
  </si>
  <si>
    <t>Marketer</t>
  </si>
  <si>
    <t>Act</t>
  </si>
  <si>
    <t>Balas cepat dan kualifikasi lead</t>
  </si>
  <si>
    <t>WhatsApp Business / CRM WhatsApp</t>
  </si>
  <si>
    <t>Pesan sambutan otomatis, 3 pertanyaan kualifikasi, label tahap</t>
  </si>
  <si>
    <t>Waktu balasan pertama (menit, median)</t>
  </si>
  <si>
    <t>Contoh: 45 menit</t>
  </si>
  <si>
    <t>Contoh: 5 menit</t>
  </si>
  <si>
    <t>Customer service</t>
  </si>
  <si>
    <t>Convert</t>
  </si>
  <si>
    <t>Ubah lead menjadi pesanan</t>
  </si>
  <si>
    <t>Pipeline di CRM atau spreadsheet</t>
  </si>
  <si>
    <t>Penawaran standar, follow-up hari 0/1/3/7/14, tautan pembayaran</t>
  </si>
  <si>
    <t>Persentase chat menjadi pesanan</t>
  </si>
  <si>
    <t>Contoh: 10%</t>
  </si>
  <si>
    <t>Contoh: 12%</t>
  </si>
  <si>
    <t>Sales</t>
  </si>
  <si>
    <t>Engage</t>
  </si>
  <si>
    <t>Dorong pembelian ulang dan rekomendasi</t>
  </si>
  <si>
    <t>Template utility dan marketing (opt-in)</t>
  </si>
  <si>
    <t>Notifikasi pesanan, minta ulasan hari ke-3, promo pelanggan lama tiap bulan</t>
  </si>
  <si>
    <t>Persentase pembeli ulang per bulan</t>
  </si>
  <si>
    <t>Contoh: 15%</t>
  </si>
  <si>
    <t>Contoh: 22%</t>
  </si>
  <si>
    <t>Marketer + CS</t>
  </si>
  <si>
    <t>Baris di atas adalah contoh. Timpa kolom kuning dengan angka bisnis Anda.</t>
  </si>
  <si>
    <t>Definisi</t>
  </si>
  <si>
    <t>Pemilik</t>
  </si>
  <si>
    <t>SLA</t>
  </si>
  <si>
    <t>Aksi berikutnya</t>
  </si>
  <si>
    <t>Baru</t>
  </si>
  <si>
    <t>Chat pertama masuk, belum dibalas atau baru disapa</t>
  </si>
  <si>
    <t>Agen piket</t>
  </si>
  <si>
    <t>Balas maksimal 5 menit (jam kerja)</t>
  </si>
  <si>
    <t>Ajukan 3 pertanyaan kualifikasi</t>
  </si>
  <si>
    <t>Kualifikasi</t>
  </si>
  <si>
    <t>Kebutuhan, jumlah, dan kisaran anggaran sudah diketahui</t>
  </si>
  <si>
    <t>Maksimal 1 hari</t>
  </si>
  <si>
    <t>Kirim penawaran</t>
  </si>
  <si>
    <t>Penawaran</t>
  </si>
  <si>
    <t>Harga atau proposal sudah terkirim</t>
  </si>
  <si>
    <t>Follow-up hari 1 dan 3</t>
  </si>
  <si>
    <t>Jawab keberatan, tawarkan opsi</t>
  </si>
  <si>
    <t>Negosiasi</t>
  </si>
  <si>
    <t>Pelanggan menawar atau membandingkan</t>
  </si>
  <si>
    <t>Sales + atasan</t>
  </si>
  <si>
    <t>Follow-up hari 3 dan 7</t>
  </si>
  <si>
    <t>Berikan batas waktu penawaran</t>
  </si>
  <si>
    <t>Menang/Kalah</t>
  </si>
  <si>
    <t>Pelanggan bayar, menolak, atau diam setelah hari ke-14</t>
  </si>
  <si>
    <t>Catat alasan dalam 24 jam</t>
  </si>
  <si>
    <t>Menang: masuk Engage. Kalah: label tidur</t>
  </si>
  <si>
    <t>Waktu</t>
  </si>
  <si>
    <t>Status (Terjadwal/Terkirim)</t>
  </si>
  <si>
    <t>Hari 0</t>
  </si>
  <si>
    <t>Konfirmasi pesan diterima dan ajukan pertanyaan kualifikasi</t>
  </si>
  <si>
    <t>Terjadwal</t>
  </si>
  <si>
    <t>Hari 1</t>
  </si>
  <si>
    <t>Jawab pertanyaan dan tawarkan langkah berikutnya</t>
  </si>
  <si>
    <t>Hari 3</t>
  </si>
  <si>
    <t>Tanya apakah sudah sempat mempertimbangkan</t>
  </si>
  <si>
    <t>Hari 7</t>
  </si>
  <si>
    <t>Kirim bukti sosial atau studi kasus singkat</t>
  </si>
  <si>
    <t>Hari 14</t>
  </si>
  <si>
    <t>Follow-up terakhir, tinggalkan pintu terbuka, lalu beri label tidur</t>
  </si>
  <si>
    <t>Nama</t>
  </si>
  <si>
    <t>Jenis pesan (aturan Meta)</t>
  </si>
  <si>
    <t>Kapan dipakai</t>
  </si>
  <si>
    <t>Isi pesan</t>
  </si>
  <si>
    <t>Opt-in (formulir/chat)</t>
  </si>
  <si>
    <t>Non-template</t>
  </si>
  <si>
    <t>Sebelum kirim promo</t>
  </si>
  <si>
    <t>Saya setuju menerima pesan WhatsApp dari {{nama_bisnis}} berupa info pesanan, promo, dan rekomendasi produk. Balas BERHENTI kapan saja untuk berhenti menerima pesan.</t>
  </si>
  <si>
    <t>Sambutan</t>
  </si>
  <si>
    <t>Non-template (jendela 24 jam)</t>
  </si>
  <si>
    <t>Chat pertama masuk</t>
  </si>
  <si>
    <t>Halo Kak {{nama}}, terima kasih sudah menghubungi {{nama_bisnis}}. Kami balas maksimal 5 menit di jam kerja ({{jam_kerja}}). Boleh tahu produk apa yang Kakak cari?</t>
  </si>
  <si>
    <t>Di luar jam kerja</t>
  </si>
  <si>
    <t>Chat masuk di luar jam kerja</t>
  </si>
  <si>
    <t>Halo Kak {{nama}}, pesan Kakak sudah kami terima. Tim kami kembali besok pukul {{jam_buka}} dan akan membalas lebih dulu. Sambil menunggu, boleh ceritakan kebutuhan Kakak?</t>
  </si>
  <si>
    <t>Supaya penawarannya pas, boleh dijawab 3 hal ya Kak: 1) kebutuhan utamanya apa, 2) jumlahnya berapa, 3) kisaran anggaran dan target waktunya?</t>
  </si>
  <si>
    <t>Follow-up hari 1</t>
  </si>
  <si>
    <t>Halo Kak {{nama}}, kami lanjutkan penawaran {{produk}} kemarin. Ada bagian yang ingin Kakak tanyakan sebelum kami kirim detail lengkapnya?</t>
  </si>
  <si>
    <t>Follow-up hari 3</t>
  </si>
  <si>
    <t>Marketing template (jika jendela tertutup)</t>
  </si>
  <si>
    <t>Halo Kak {{nama}}, apakah penawaran {{produk}} sudah sempat dipertimbangkan? Jika perlu penyesuaian harga atau jumlah, balas pesan ini dan kami bantu.</t>
  </si>
  <si>
    <t>Follow-up hari 7</t>
  </si>
  <si>
    <t>Marketing template</t>
  </si>
  <si>
    <t>Halo Kak {{nama}}, ini cerita singkat pelanggan kami yang memakai {{produk}}: {{ringkasan_studi_kasus}}. Mau kami siapkan opsi serupa untuk Kakak?</t>
  </si>
  <si>
    <t>Follow-up hari 14</t>
  </si>
  <si>
    <t>Halo Kak {{nama}}, ini pesan terakhir dari kami soal {{produk}}. Kapan pun Kakak siap, balas pesan ini dan kami lanjutkan. Terima kasih.</t>
  </si>
  <si>
    <t>Konfirmasi pesanan</t>
  </si>
  <si>
    <t>Utility template (gratis di jendela 24 jam)</t>
  </si>
  <si>
    <t>Setelah pembayaran</t>
  </si>
  <si>
    <t>Halo Kak {{nama}}, pesanan {{no_pesanan}} sudah kami terima. Estimasi kirim {{estimasi}}. Kami kabari lagi saat paket dikirim.</t>
  </si>
  <si>
    <t>Minta ulasan</t>
  </si>
  <si>
    <t>Utility/marketing template</t>
  </si>
  <si>
    <t>Hari ke-3 setelah terima barang</t>
  </si>
  <si>
    <t>Halo Kak {{nama}}, bagaimana pengalaman dengan {{produk}}? Kalau berkenan, balas dengan nilai 1 sampai 5 supaya kami terus memperbaiki layanan.</t>
  </si>
  <si>
    <t>Promo pelanggan lama</t>
  </si>
  <si>
    <t>Marketing template (hanya kontak opt-in)</t>
  </si>
  <si>
    <t>Tiap bulan</t>
  </si>
  <si>
    <t>Halo Kak {{nama}}, bulan ini ada penawaran khusus pelanggan lama untuk {{produk}}: {{promo}} sampai {{tanggal}}. Balas BERHENTI jika tidak ingin menerima promo.</t>
  </si>
  <si>
    <t>Reaktivasi 60 hari</t>
  </si>
  <si>
    <t>60 hari tanpa pembelian</t>
  </si>
  <si>
    <t>Halo Kak {{nama}}, sudah lama tidak mampir. Ada produk baru {{produk_baru}} yang cocok dengan pembelian Kakak sebelumnya. Mau kami kirim katalognya?</t>
  </si>
  <si>
    <t>Aturan biaya</t>
  </si>
  <si>
    <t>Catatan</t>
  </si>
  <si>
    <t>Pelanggan klik iklan Click-to-WhatsApp atau tombol Facebook Page (Android/iOS), Anda balas dalam 24 jam</t>
  </si>
  <si>
    <t>Pesan apa pun gratis selama 72 jam (jendela entry point)</t>
  </si>
  <si>
    <t>Hanya berlaku dari aplikasi Android/iOS, tidak dari WhatsApp Web/desktop</t>
  </si>
  <si>
    <t>Pelanggan mengirim pesan</t>
  </si>
  <si>
    <t>Pesan non-template gratis selama jendela layanan 24 jam; jendela mengulang tiap pelanggan membalas</t>
  </si>
  <si>
    <t>Setelah 24 jam tanpa balasan pelanggan, hanya template yang boleh dikirim</t>
  </si>
  <si>
    <t>Anda kirim utility template (invoice, status) di dalam jendela layanan</t>
  </si>
  <si>
    <t>Gratis di dalam jendela</t>
  </si>
  <si>
    <t>Di luar jendela, utility template berbayar</t>
  </si>
  <si>
    <t>Anda kirim marketing template (promo, reaktivasi)</t>
  </si>
  <si>
    <t>Berbayar per pesan terkirim; tarif tergantung negara penerima</t>
  </si>
  <si>
    <t>Wajib opt-in. Cek rate card IDR Meta tiap awal kuartal</t>
  </si>
  <si>
    <t>Sumber: Meta for Developers, Pricing on the WhatsApp Business Platform. Cek rate card IDR tiap awal kuartal (1 Jan, 1 Apr, 1 Jul, 1 Okt).</t>
  </si>
  <si>
    <t>Minggu</t>
  </si>
  <si>
    <t>Chat masuk</t>
  </si>
  <si>
    <t>Pesanan</t>
  </si>
  <si>
    <t>Konversi chat ke pesanan</t>
  </si>
  <si>
    <t>Pembeli ulang</t>
  </si>
  <si>
    <t>Persentase pembeli ulang</t>
  </si>
  <si>
    <t>Nilai rata-rata pesanan (Rp)</t>
  </si>
  <si>
    <t>Omzet dari chat (Rp)</t>
  </si>
  <si>
    <t>Baris minggu 1 berisi data contoh. Timpa dengan data Anda.</t>
  </si>
  <si>
    <t>Ringkasan</t>
  </si>
  <si>
    <t>Baseline konversi (rata-rata minggu 1-2)</t>
  </si>
  <si>
    <t>Konversi 2 minggu terakhir terisi</t>
  </si>
  <si>
    <t>Total omzet dari chat (Rp)</t>
  </si>
  <si>
    <t>Kalkulator Dampak Konversi (ilustrasi)</t>
  </si>
  <si>
    <t>Chat masuk per bulan</t>
  </si>
  <si>
    <t>Konversi saat ini</t>
  </si>
  <si>
    <t>Konversi target</t>
  </si>
  <si>
    <t>Pesanan saat ini</t>
  </si>
  <si>
    <t>Pesanan target</t>
  </si>
  <si>
    <t>Tambahan pesanan</t>
  </si>
  <si>
    <t>Tambahan omzet per bulan (Rp)</t>
  </si>
  <si>
    <t>Tambahan omzet 12 bulan (Rp)</t>
  </si>
  <si>
    <t>Sumber angka: asumsi ilustrasi dari artikel (300 chat, 10% ke 12%, Rp150.000). Ganti dengan data bisnis Anda.</t>
  </si>
  <si>
    <t>Catatan asumsi: jadwal follow-up hari 0/1/3/7/14, target balasan 5 menit, dan angka contoh adalah saran dari penulis</t>
  </si>
  <si>
    <t>Semua chat WhatsApp pelanggan masuk ke satu nomor bisnis yang dipantau tim</t>
  </si>
  <si>
    <t>Tim punya target waktu balasan pertama (misalnya 5 menit di jam kerja)</t>
  </si>
  <si>
    <t>Setiap kontak baru tercatat otomatis atau manual di satu daftar pelanggan</t>
  </si>
  <si>
    <t>Ada pesan sambutan dan balasan otomatis di luar jam kerja</t>
  </si>
  <si>
    <t>Setiap chat punya label tahap (Baru, Kualifikasi, Penawaran, Negosiasi, Success/Failed)</t>
  </si>
  <si>
    <t>Setiap lead punya pemilik (nama agen) yang jelas</t>
  </si>
  <si>
    <t>Follow-up dijadwalkan (hari 0, 1, 3, 7, 14), tidak mengandalkan ingatan</t>
  </si>
  <si>
    <t>Anda menyimpan bukti opt-in sebelum mengirim promosi</t>
  </si>
  <si>
    <t>Notifikasi pesanan dan promo memakai template terpisah</t>
  </si>
  <si>
    <t>Anda tahu sumber chat masuk (iklan, Instagram, Google, rekomendasi)</t>
  </si>
  <si>
    <t>Anda menghitung persentase chat yang menjadi pesanan tiap minggu</t>
  </si>
  <si>
    <t>Anda menghitung persentase pelanggan yang membeli ulang tiap bulan</t>
  </si>
  <si>
    <t>Pemicu/Trigger</t>
  </si>
  <si>
    <t>1. Mulai dari sheet Diagnosa, isi 1 atau 0 pada sel kuning</t>
  </si>
  <si>
    <t>2. Lengkapi sheet Peta RACE-WA: baseline dan target (sel kuning). Baris contoh bisa Anda timpa</t>
  </si>
  <si>
    <t>3. Sesuaikan Pipeline, Follow-Up, dan Template Pesan dengan bisnis Anda</t>
  </si>
  <si>
    <t>4. Isi KPI Tracker tiap minggu. Kolom konversi, persentase pembeli ulang, dan omset terhitung otomatis</t>
  </si>
  <si>
    <t>5. Gunakan sheet Kalkulator untuk simulasi dampak kenaikan konversi</t>
  </si>
  <si>
    <t>Legenda warna: sel kuning dengan teks biru = input yang boleh Anda ubah. Sel hitam = rumus, jangan ditimpa</t>
  </si>
  <si>
    <t>Catatan sumber: aturan jendela 24 jam, 72 jam, dan opt-in berasal dari dokumentasi Meta for Developers (developers.facebook.com/documentation/business-messaging/whatsapp/pricing). Tarif berubah tiap awal kuartal, jadi cek rate card IDR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</si>
</sst>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33333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3" fontId="4" fillId="0" borderId="1" xfId="0" applyNumberFormat="1" applyFont="1" applyBorder="1"/>
    <xf numFmtId="164" fontId="3" fillId="0" borderId="0" xfId="0" applyNumberFormat="1" applyFont="1"/>
    <xf numFmtId="3" fontId="3" fillId="0" borderId="0" xfId="0" applyNumberFormat="1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0" xfId="0" applyNumberFormat="1" applyFont="1" applyFill="1"/>
    <xf numFmtId="164" fontId="1" fillId="3" borderId="0" xfId="0" applyNumberFormat="1" applyFont="1" applyFill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zoomScaleNormal="100" workbookViewId="0">
      <selection activeCell="A15" sqref="A15"/>
    </sheetView>
  </sheetViews>
  <sheetFormatPr defaultColWidth="8.6328125" defaultRowHeight="14.5" x14ac:dyDescent="0.35"/>
  <cols>
    <col min="1" max="1" width="110" customWidth="1"/>
  </cols>
  <sheetData>
    <row r="1" spans="1:1" ht="18" x14ac:dyDescent="0.4">
      <c r="A1" s="1" t="s">
        <v>0</v>
      </c>
    </row>
    <row r="3" spans="1:1" x14ac:dyDescent="0.35">
      <c r="A3" s="2" t="s">
        <v>1</v>
      </c>
    </row>
    <row r="4" spans="1:1" x14ac:dyDescent="0.35">
      <c r="A4" s="13" t="s">
        <v>181</v>
      </c>
    </row>
    <row r="5" spans="1:1" x14ac:dyDescent="0.35">
      <c r="A5" s="13" t="s">
        <v>182</v>
      </c>
    </row>
    <row r="6" spans="1:1" x14ac:dyDescent="0.35">
      <c r="A6" s="13" t="s">
        <v>183</v>
      </c>
    </row>
    <row r="7" spans="1:1" x14ac:dyDescent="0.35">
      <c r="A7" s="13" t="s">
        <v>184</v>
      </c>
    </row>
    <row r="8" spans="1:1" x14ac:dyDescent="0.35">
      <c r="A8" s="13" t="s">
        <v>185</v>
      </c>
    </row>
    <row r="9" spans="1:1" x14ac:dyDescent="0.35">
      <c r="A9" s="13" t="s">
        <v>186</v>
      </c>
    </row>
    <row r="10" spans="1:1" ht="37.5" x14ac:dyDescent="0.35">
      <c r="A10" s="13" t="s">
        <v>187</v>
      </c>
    </row>
    <row r="11" spans="1:1" x14ac:dyDescent="0.35">
      <c r="A11" s="13" t="s">
        <v>167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8"/>
  <sheetViews>
    <sheetView zoomScaleNormal="100" workbookViewId="0">
      <pane ySplit="2" topLeftCell="A3" activePane="bottomLeft" state="frozen"/>
      <selection pane="bottomLeft" activeCell="C3" sqref="C3:C14"/>
    </sheetView>
  </sheetViews>
  <sheetFormatPr defaultColWidth="8.6328125" defaultRowHeight="14.5" x14ac:dyDescent="0.35"/>
  <cols>
    <col min="1" max="1" width="6" customWidth="1"/>
    <col min="2" max="2" width="90" customWidth="1"/>
    <col min="3" max="3" width="24" customWidth="1"/>
  </cols>
  <sheetData>
    <row r="2" spans="1:3" x14ac:dyDescent="0.35">
      <c r="A2" s="15" t="s">
        <v>2</v>
      </c>
      <c r="B2" s="15" t="s">
        <v>3</v>
      </c>
      <c r="C2" s="15" t="s">
        <v>4</v>
      </c>
    </row>
    <row r="3" spans="1:3" x14ac:dyDescent="0.35">
      <c r="A3" s="3">
        <v>1</v>
      </c>
      <c r="B3" s="14" t="s">
        <v>168</v>
      </c>
      <c r="C3" s="16">
        <v>1</v>
      </c>
    </row>
    <row r="4" spans="1:3" x14ac:dyDescent="0.35">
      <c r="A4" s="3">
        <v>2</v>
      </c>
      <c r="B4" s="14" t="s">
        <v>169</v>
      </c>
      <c r="C4" s="16">
        <v>0</v>
      </c>
    </row>
    <row r="5" spans="1:3" x14ac:dyDescent="0.35">
      <c r="A5" s="3">
        <v>3</v>
      </c>
      <c r="B5" s="14" t="s">
        <v>170</v>
      </c>
      <c r="C5" s="16">
        <v>0</v>
      </c>
    </row>
    <row r="6" spans="1:3" x14ac:dyDescent="0.35">
      <c r="A6" s="3">
        <v>4</v>
      </c>
      <c r="B6" s="14" t="s">
        <v>171</v>
      </c>
      <c r="C6" s="16">
        <v>1</v>
      </c>
    </row>
    <row r="7" spans="1:3" x14ac:dyDescent="0.35">
      <c r="A7" s="3">
        <v>5</v>
      </c>
      <c r="B7" s="14" t="s">
        <v>172</v>
      </c>
      <c r="C7" s="16">
        <v>0</v>
      </c>
    </row>
    <row r="8" spans="1:3" x14ac:dyDescent="0.35">
      <c r="A8" s="3">
        <v>6</v>
      </c>
      <c r="B8" s="14" t="s">
        <v>173</v>
      </c>
      <c r="C8" s="16">
        <v>0</v>
      </c>
    </row>
    <row r="9" spans="1:3" x14ac:dyDescent="0.35">
      <c r="A9" s="3">
        <v>7</v>
      </c>
      <c r="B9" s="14" t="s">
        <v>174</v>
      </c>
      <c r="C9" s="16">
        <v>0</v>
      </c>
    </row>
    <row r="10" spans="1:3" x14ac:dyDescent="0.35">
      <c r="A10" s="3">
        <v>8</v>
      </c>
      <c r="B10" s="14" t="s">
        <v>175</v>
      </c>
      <c r="C10" s="16">
        <v>0</v>
      </c>
    </row>
    <row r="11" spans="1:3" x14ac:dyDescent="0.35">
      <c r="A11" s="3">
        <v>9</v>
      </c>
      <c r="B11" s="14" t="s">
        <v>176</v>
      </c>
      <c r="C11" s="16">
        <v>0</v>
      </c>
    </row>
    <row r="12" spans="1:3" x14ac:dyDescent="0.35">
      <c r="A12" s="3">
        <v>10</v>
      </c>
      <c r="B12" s="14" t="s">
        <v>177</v>
      </c>
      <c r="C12" s="16">
        <v>0</v>
      </c>
    </row>
    <row r="13" spans="1:3" x14ac:dyDescent="0.35">
      <c r="A13" s="3">
        <v>11</v>
      </c>
      <c r="B13" s="14" t="s">
        <v>178</v>
      </c>
      <c r="C13" s="16">
        <v>0</v>
      </c>
    </row>
    <row r="14" spans="1:3" x14ac:dyDescent="0.35">
      <c r="A14" s="3">
        <v>12</v>
      </c>
      <c r="B14" s="14" t="s">
        <v>179</v>
      </c>
      <c r="C14" s="16">
        <v>0</v>
      </c>
    </row>
    <row r="16" spans="1:3" x14ac:dyDescent="0.35">
      <c r="B16" s="4" t="s">
        <v>5</v>
      </c>
      <c r="C16" s="4">
        <f>SUM(C3:C14)</f>
        <v>2</v>
      </c>
    </row>
    <row r="17" spans="2:3" x14ac:dyDescent="0.35">
      <c r="B17" s="4" t="s">
        <v>6</v>
      </c>
      <c r="C17" s="5" t="str">
        <f>IF(C16&lt;=4,"Fondasi belum ada: mulai dari pencatatan chat",IF(C16&lt;=8,"Sebagian berjalan: fokus follow-up dan KPI","Siap otomatisasi dengan CRM WhatsApp"))</f>
        <v>Fondasi belum ada: mulai dari pencatatan chat</v>
      </c>
    </row>
    <row r="18" spans="2:3" x14ac:dyDescent="0.35">
      <c r="B18" s="6" t="s">
        <v>7</v>
      </c>
    </row>
  </sheetData>
  <dataValidations count="1">
    <dataValidation type="list" sqref="C3:C14" xr:uid="{00000000-0002-0000-0100-000000000000}">
      <formula1>"0,1"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8"/>
  <sheetViews>
    <sheetView topLeftCell="D1" zoomScaleNormal="100" workbookViewId="0">
      <pane ySplit="2" topLeftCell="A3" activePane="bottomLeft" state="frozen"/>
      <selection pane="bottomLeft" activeCell="E13" sqref="E13"/>
    </sheetView>
  </sheetViews>
  <sheetFormatPr defaultColWidth="8.6328125" defaultRowHeight="14.5" x14ac:dyDescent="0.35"/>
  <cols>
    <col min="1" max="1" width="10" customWidth="1"/>
    <col min="2" max="2" width="30" customWidth="1"/>
    <col min="3" max="3" width="38" customWidth="1"/>
    <col min="4" max="4" width="48" customWidth="1"/>
    <col min="5" max="5" width="32" customWidth="1"/>
    <col min="6" max="6" width="21.90625" customWidth="1"/>
    <col min="7" max="7" width="22.26953125" customWidth="1"/>
    <col min="8" max="8" width="18" customWidth="1"/>
  </cols>
  <sheetData>
    <row r="2" spans="1:8" x14ac:dyDescent="0.35">
      <c r="A2" s="15" t="s">
        <v>8</v>
      </c>
      <c r="B2" s="15" t="s">
        <v>9</v>
      </c>
      <c r="C2" s="15" t="s">
        <v>10</v>
      </c>
      <c r="D2" s="15" t="s">
        <v>11</v>
      </c>
      <c r="E2" s="15" t="s">
        <v>12</v>
      </c>
      <c r="F2" s="15" t="s">
        <v>13</v>
      </c>
      <c r="G2" s="15" t="s">
        <v>14</v>
      </c>
      <c r="H2" s="15" t="s">
        <v>15</v>
      </c>
    </row>
    <row r="3" spans="1:8" ht="25" x14ac:dyDescent="0.3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16" t="s">
        <v>21</v>
      </c>
      <c r="G3" s="16" t="s">
        <v>22</v>
      </c>
      <c r="H3" s="16" t="s">
        <v>23</v>
      </c>
    </row>
    <row r="4" spans="1:8" ht="25" x14ac:dyDescent="0.3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16" t="s">
        <v>29</v>
      </c>
      <c r="G4" s="16" t="s">
        <v>30</v>
      </c>
      <c r="H4" s="16" t="s">
        <v>31</v>
      </c>
    </row>
    <row r="5" spans="1:8" ht="25" x14ac:dyDescent="0.35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16" t="s">
        <v>37</v>
      </c>
      <c r="G5" s="16" t="s">
        <v>38</v>
      </c>
      <c r="H5" s="16" t="s">
        <v>39</v>
      </c>
    </row>
    <row r="6" spans="1:8" ht="25" x14ac:dyDescent="0.35">
      <c r="A6" s="3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16" t="s">
        <v>45</v>
      </c>
      <c r="G6" s="16" t="s">
        <v>46</v>
      </c>
      <c r="H6" s="16" t="s">
        <v>47</v>
      </c>
    </row>
    <row r="8" spans="1:8" x14ac:dyDescent="0.35">
      <c r="A8" s="6" t="s">
        <v>48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7"/>
  <sheetViews>
    <sheetView zoomScaleNormal="100" workbookViewId="0">
      <pane ySplit="2" topLeftCell="A3" activePane="bottomLeft" state="frozen"/>
      <selection pane="bottomLeft" activeCell="C15" sqref="C15"/>
    </sheetView>
  </sheetViews>
  <sheetFormatPr defaultColWidth="8.6328125" defaultRowHeight="14.5" x14ac:dyDescent="0.35"/>
  <cols>
    <col min="1" max="1" width="16" customWidth="1"/>
    <col min="2" max="2" width="48" customWidth="1"/>
    <col min="3" max="3" width="18" customWidth="1"/>
    <col min="4" max="4" width="34" customWidth="1"/>
    <col min="5" max="5" width="42" customWidth="1"/>
  </cols>
  <sheetData>
    <row r="2" spans="1:5" x14ac:dyDescent="0.35">
      <c r="A2" s="15" t="s">
        <v>8</v>
      </c>
      <c r="B2" s="15" t="s">
        <v>49</v>
      </c>
      <c r="C2" s="15" t="s">
        <v>50</v>
      </c>
      <c r="D2" s="15" t="s">
        <v>51</v>
      </c>
      <c r="E2" s="15" t="s">
        <v>52</v>
      </c>
    </row>
    <row r="3" spans="1:5" x14ac:dyDescent="0.35">
      <c r="A3" s="3" t="s">
        <v>53</v>
      </c>
      <c r="B3" s="3" t="s">
        <v>54</v>
      </c>
      <c r="C3" s="3" t="s">
        <v>55</v>
      </c>
      <c r="D3" s="3" t="s">
        <v>56</v>
      </c>
      <c r="E3" s="3" t="s">
        <v>57</v>
      </c>
    </row>
    <row r="4" spans="1:5" x14ac:dyDescent="0.35">
      <c r="A4" s="3" t="s">
        <v>58</v>
      </c>
      <c r="B4" s="3" t="s">
        <v>59</v>
      </c>
      <c r="C4" s="3" t="s">
        <v>39</v>
      </c>
      <c r="D4" s="3" t="s">
        <v>60</v>
      </c>
      <c r="E4" s="3" t="s">
        <v>61</v>
      </c>
    </row>
    <row r="5" spans="1:5" x14ac:dyDescent="0.35">
      <c r="A5" s="3" t="s">
        <v>62</v>
      </c>
      <c r="B5" s="3" t="s">
        <v>63</v>
      </c>
      <c r="C5" s="3" t="s">
        <v>39</v>
      </c>
      <c r="D5" s="3" t="s">
        <v>64</v>
      </c>
      <c r="E5" s="3" t="s">
        <v>65</v>
      </c>
    </row>
    <row r="6" spans="1:5" x14ac:dyDescent="0.35">
      <c r="A6" s="3" t="s">
        <v>66</v>
      </c>
      <c r="B6" s="3" t="s">
        <v>67</v>
      </c>
      <c r="C6" s="3" t="s">
        <v>68</v>
      </c>
      <c r="D6" s="3" t="s">
        <v>69</v>
      </c>
      <c r="E6" s="3" t="s">
        <v>70</v>
      </c>
    </row>
    <row r="7" spans="1:5" x14ac:dyDescent="0.35">
      <c r="A7" s="3" t="s">
        <v>71</v>
      </c>
      <c r="B7" s="3" t="s">
        <v>72</v>
      </c>
      <c r="C7" s="3" t="s">
        <v>39</v>
      </c>
      <c r="D7" s="3" t="s">
        <v>73</v>
      </c>
      <c r="E7" s="3" t="s">
        <v>74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7"/>
  <sheetViews>
    <sheetView zoomScaleNormal="100" workbookViewId="0">
      <selection activeCell="C3" sqref="C3:C7"/>
    </sheetView>
  </sheetViews>
  <sheetFormatPr defaultColWidth="8.6328125" defaultRowHeight="14.5" x14ac:dyDescent="0.35"/>
  <cols>
    <col min="1" max="1" width="12" customWidth="1"/>
    <col min="2" max="2" width="70" customWidth="1"/>
    <col min="3" max="3" width="26" customWidth="1"/>
  </cols>
  <sheetData>
    <row r="2" spans="1:3" x14ac:dyDescent="0.35">
      <c r="A2" s="15" t="s">
        <v>75</v>
      </c>
      <c r="B2" s="15" t="s">
        <v>9</v>
      </c>
      <c r="C2" s="15" t="s">
        <v>76</v>
      </c>
    </row>
    <row r="3" spans="1:3" x14ac:dyDescent="0.35">
      <c r="A3" s="3" t="s">
        <v>77</v>
      </c>
      <c r="B3" s="3" t="s">
        <v>78</v>
      </c>
      <c r="C3" s="21" t="s">
        <v>79</v>
      </c>
    </row>
    <row r="4" spans="1:3" x14ac:dyDescent="0.35">
      <c r="A4" s="3" t="s">
        <v>80</v>
      </c>
      <c r="B4" s="3" t="s">
        <v>81</v>
      </c>
      <c r="C4" s="21" t="s">
        <v>79</v>
      </c>
    </row>
    <row r="5" spans="1:3" x14ac:dyDescent="0.35">
      <c r="A5" s="3" t="s">
        <v>82</v>
      </c>
      <c r="B5" s="3" t="s">
        <v>83</v>
      </c>
      <c r="C5" s="21" t="s">
        <v>79</v>
      </c>
    </row>
    <row r="6" spans="1:3" x14ac:dyDescent="0.35">
      <c r="A6" s="3" t="s">
        <v>84</v>
      </c>
      <c r="B6" s="3" t="s">
        <v>85</v>
      </c>
      <c r="C6" s="21" t="s">
        <v>79</v>
      </c>
    </row>
    <row r="7" spans="1:3" x14ac:dyDescent="0.35">
      <c r="A7" s="3" t="s">
        <v>86</v>
      </c>
      <c r="B7" s="3" t="s">
        <v>87</v>
      </c>
      <c r="C7" s="21" t="s">
        <v>79</v>
      </c>
    </row>
  </sheetData>
  <dataValidations count="1">
    <dataValidation type="list" allowBlank="1" sqref="C3:C7" xr:uid="{00000000-0002-0000-0400-000000000000}">
      <formula1>"Terjadwal,Terkirim,Dibalas,Tidur"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14"/>
  <sheetViews>
    <sheetView topLeftCell="B1" zoomScaleNormal="100" workbookViewId="0">
      <pane ySplit="2" topLeftCell="A11" activePane="bottomLeft" state="frozen"/>
      <selection pane="bottomLeft" activeCell="D3" sqref="D3:D14"/>
    </sheetView>
  </sheetViews>
  <sheetFormatPr defaultColWidth="8.6328125" defaultRowHeight="14.5" x14ac:dyDescent="0.35"/>
  <cols>
    <col min="1" max="1" width="24" customWidth="1"/>
    <col min="2" max="2" width="36" customWidth="1"/>
    <col min="3" max="3" width="28" customWidth="1"/>
    <col min="4" max="4" width="90" customWidth="1"/>
  </cols>
  <sheetData>
    <row r="2" spans="1:4" x14ac:dyDescent="0.35">
      <c r="A2" s="15" t="s">
        <v>88</v>
      </c>
      <c r="B2" s="15" t="s">
        <v>89</v>
      </c>
      <c r="C2" s="15" t="s">
        <v>90</v>
      </c>
      <c r="D2" s="15" t="s">
        <v>91</v>
      </c>
    </row>
    <row r="3" spans="1:4" ht="60" customHeight="1" x14ac:dyDescent="0.35">
      <c r="A3" s="3" t="s">
        <v>92</v>
      </c>
      <c r="B3" s="3" t="s">
        <v>93</v>
      </c>
      <c r="C3" s="3" t="s">
        <v>94</v>
      </c>
      <c r="D3" s="16" t="s">
        <v>95</v>
      </c>
    </row>
    <row r="4" spans="1:4" ht="60" customHeight="1" x14ac:dyDescent="0.35">
      <c r="A4" s="3" t="s">
        <v>96</v>
      </c>
      <c r="B4" s="3" t="s">
        <v>97</v>
      </c>
      <c r="C4" s="3" t="s">
        <v>98</v>
      </c>
      <c r="D4" s="16" t="s">
        <v>99</v>
      </c>
    </row>
    <row r="5" spans="1:4" ht="60" customHeight="1" x14ac:dyDescent="0.35">
      <c r="A5" s="3" t="s">
        <v>100</v>
      </c>
      <c r="B5" s="3" t="s">
        <v>97</v>
      </c>
      <c r="C5" s="3" t="s">
        <v>101</v>
      </c>
      <c r="D5" s="16" t="s">
        <v>102</v>
      </c>
    </row>
    <row r="6" spans="1:4" ht="60" customHeight="1" x14ac:dyDescent="0.35">
      <c r="A6" s="3" t="s">
        <v>58</v>
      </c>
      <c r="B6" s="3" t="s">
        <v>97</v>
      </c>
      <c r="C6" s="3" t="s">
        <v>77</v>
      </c>
      <c r="D6" s="16" t="s">
        <v>103</v>
      </c>
    </row>
    <row r="7" spans="1:4" ht="60" customHeight="1" x14ac:dyDescent="0.35">
      <c r="A7" s="3" t="s">
        <v>104</v>
      </c>
      <c r="B7" s="3" t="s">
        <v>97</v>
      </c>
      <c r="C7" s="3" t="s">
        <v>80</v>
      </c>
      <c r="D7" s="16" t="s">
        <v>105</v>
      </c>
    </row>
    <row r="8" spans="1:4" ht="60" customHeight="1" x14ac:dyDescent="0.35">
      <c r="A8" s="3" t="s">
        <v>106</v>
      </c>
      <c r="B8" s="3" t="s">
        <v>107</v>
      </c>
      <c r="C8" s="3" t="s">
        <v>82</v>
      </c>
      <c r="D8" s="16" t="s">
        <v>108</v>
      </c>
    </row>
    <row r="9" spans="1:4" ht="60" customHeight="1" x14ac:dyDescent="0.35">
      <c r="A9" s="3" t="s">
        <v>109</v>
      </c>
      <c r="B9" s="3" t="s">
        <v>110</v>
      </c>
      <c r="C9" s="3" t="s">
        <v>84</v>
      </c>
      <c r="D9" s="16" t="s">
        <v>111</v>
      </c>
    </row>
    <row r="10" spans="1:4" ht="60" customHeight="1" x14ac:dyDescent="0.35">
      <c r="A10" s="3" t="s">
        <v>112</v>
      </c>
      <c r="B10" s="3" t="s">
        <v>110</v>
      </c>
      <c r="C10" s="3" t="s">
        <v>86</v>
      </c>
      <c r="D10" s="16" t="s">
        <v>113</v>
      </c>
    </row>
    <row r="11" spans="1:4" ht="60" customHeight="1" x14ac:dyDescent="0.35">
      <c r="A11" s="3" t="s">
        <v>114</v>
      </c>
      <c r="B11" s="3" t="s">
        <v>115</v>
      </c>
      <c r="C11" s="3" t="s">
        <v>116</v>
      </c>
      <c r="D11" s="16" t="s">
        <v>117</v>
      </c>
    </row>
    <row r="12" spans="1:4" ht="60" customHeight="1" x14ac:dyDescent="0.35">
      <c r="A12" s="3" t="s">
        <v>118</v>
      </c>
      <c r="B12" s="3" t="s">
        <v>119</v>
      </c>
      <c r="C12" s="3" t="s">
        <v>120</v>
      </c>
      <c r="D12" s="16" t="s">
        <v>121</v>
      </c>
    </row>
    <row r="13" spans="1:4" ht="60" customHeight="1" x14ac:dyDescent="0.35">
      <c r="A13" s="3" t="s">
        <v>122</v>
      </c>
      <c r="B13" s="3" t="s">
        <v>123</v>
      </c>
      <c r="C13" s="3" t="s">
        <v>124</v>
      </c>
      <c r="D13" s="16" t="s">
        <v>125</v>
      </c>
    </row>
    <row r="14" spans="1:4" ht="60" customHeight="1" x14ac:dyDescent="0.35">
      <c r="A14" s="3" t="s">
        <v>126</v>
      </c>
      <c r="B14" s="3" t="s">
        <v>123</v>
      </c>
      <c r="C14" s="3" t="s">
        <v>127</v>
      </c>
      <c r="D14" s="16" t="s">
        <v>128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8"/>
  <sheetViews>
    <sheetView zoomScaleNormal="100" workbookViewId="0">
      <selection activeCell="B3" sqref="B3"/>
    </sheetView>
  </sheetViews>
  <sheetFormatPr defaultColWidth="8.6328125" defaultRowHeight="14.5" x14ac:dyDescent="0.35"/>
  <cols>
    <col min="1" max="1" width="10" customWidth="1"/>
    <col min="2" max="4" width="52" customWidth="1"/>
  </cols>
  <sheetData>
    <row r="2" spans="1:4" x14ac:dyDescent="0.35">
      <c r="A2" s="15" t="s">
        <v>8</v>
      </c>
      <c r="B2" s="15" t="s">
        <v>180</v>
      </c>
      <c r="C2" s="15" t="s">
        <v>129</v>
      </c>
      <c r="D2" s="15" t="s">
        <v>130</v>
      </c>
    </row>
    <row r="3" spans="1:4" ht="25" x14ac:dyDescent="0.35">
      <c r="A3" s="3" t="s">
        <v>16</v>
      </c>
      <c r="B3" s="3" t="s">
        <v>131</v>
      </c>
      <c r="C3" s="3" t="s">
        <v>132</v>
      </c>
      <c r="D3" s="3" t="s">
        <v>133</v>
      </c>
    </row>
    <row r="4" spans="1:4" ht="25" x14ac:dyDescent="0.35">
      <c r="A4" s="3" t="s">
        <v>24</v>
      </c>
      <c r="B4" s="3" t="s">
        <v>134</v>
      </c>
      <c r="C4" s="3" t="s">
        <v>135</v>
      </c>
      <c r="D4" s="3" t="s">
        <v>136</v>
      </c>
    </row>
    <row r="5" spans="1:4" ht="25" x14ac:dyDescent="0.35">
      <c r="A5" s="3" t="s">
        <v>32</v>
      </c>
      <c r="B5" s="3" t="s">
        <v>137</v>
      </c>
      <c r="C5" s="3" t="s">
        <v>138</v>
      </c>
      <c r="D5" s="3" t="s">
        <v>139</v>
      </c>
    </row>
    <row r="6" spans="1:4" x14ac:dyDescent="0.35">
      <c r="A6" s="3" t="s">
        <v>40</v>
      </c>
      <c r="B6" s="3" t="s">
        <v>140</v>
      </c>
      <c r="C6" s="3" t="s">
        <v>141</v>
      </c>
      <c r="D6" s="3" t="s">
        <v>142</v>
      </c>
    </row>
    <row r="8" spans="1:4" x14ac:dyDescent="0.35">
      <c r="A8" s="6" t="s">
        <v>143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20"/>
  <sheetViews>
    <sheetView topLeftCell="B1" zoomScaleNormal="100" workbookViewId="0">
      <pane ySplit="2" topLeftCell="A3" activePane="bottomLeft" state="frozen"/>
      <selection pane="bottomLeft" activeCell="G13" sqref="G13"/>
    </sheetView>
  </sheetViews>
  <sheetFormatPr defaultColWidth="8.6328125" defaultRowHeight="14.5" x14ac:dyDescent="0.35"/>
  <cols>
    <col min="1" max="1" width="44" customWidth="1"/>
    <col min="2" max="2" width="14" customWidth="1"/>
    <col min="3" max="3" width="22" customWidth="1"/>
    <col min="4" max="4" width="12" customWidth="1"/>
    <col min="5" max="5" width="18" customWidth="1"/>
    <col min="6" max="6" width="14" customWidth="1"/>
    <col min="7" max="7" width="24.90625" customWidth="1"/>
    <col min="8" max="9" width="22" customWidth="1"/>
  </cols>
  <sheetData>
    <row r="2" spans="1:9" ht="45" customHeight="1" x14ac:dyDescent="0.35">
      <c r="A2" s="15" t="s">
        <v>144</v>
      </c>
      <c r="B2" s="15" t="s">
        <v>145</v>
      </c>
      <c r="C2" s="15" t="s">
        <v>28</v>
      </c>
      <c r="D2" s="15" t="s">
        <v>146</v>
      </c>
      <c r="E2" s="15" t="s">
        <v>147</v>
      </c>
      <c r="F2" s="15" t="s">
        <v>148</v>
      </c>
      <c r="G2" s="15" t="s">
        <v>149</v>
      </c>
      <c r="H2" s="15" t="s">
        <v>150</v>
      </c>
      <c r="I2" s="15" t="s">
        <v>151</v>
      </c>
    </row>
    <row r="3" spans="1:9" x14ac:dyDescent="0.35">
      <c r="A3" s="7">
        <v>1</v>
      </c>
      <c r="B3" s="17">
        <v>70</v>
      </c>
      <c r="C3" s="17">
        <v>45</v>
      </c>
      <c r="D3" s="17">
        <v>7</v>
      </c>
      <c r="E3" s="8">
        <f t="shared" ref="E3:E14" si="0">IFERROR(D3/B3,"")</f>
        <v>0.1</v>
      </c>
      <c r="F3" s="17">
        <v>1</v>
      </c>
      <c r="G3" s="8">
        <f t="shared" ref="G3:G14" si="1">IFERROR(F3/D3,"")</f>
        <v>0.14285714285714285</v>
      </c>
      <c r="H3" s="18">
        <v>150000</v>
      </c>
      <c r="I3" s="9">
        <f t="shared" ref="I3:I14" si="2">IF(OR(D3="",H3=""),"",D3*H3)</f>
        <v>1050000</v>
      </c>
    </row>
    <row r="4" spans="1:9" x14ac:dyDescent="0.35">
      <c r="A4" s="7">
        <v>2</v>
      </c>
      <c r="B4" s="17"/>
      <c r="C4" s="17"/>
      <c r="D4" s="17"/>
      <c r="E4" s="8" t="str">
        <f t="shared" si="0"/>
        <v/>
      </c>
      <c r="F4" s="17"/>
      <c r="G4" s="8" t="str">
        <f t="shared" si="1"/>
        <v/>
      </c>
      <c r="H4" s="18"/>
      <c r="I4" s="9" t="str">
        <f t="shared" si="2"/>
        <v/>
      </c>
    </row>
    <row r="5" spans="1:9" x14ac:dyDescent="0.35">
      <c r="A5" s="7">
        <v>3</v>
      </c>
      <c r="B5" s="17"/>
      <c r="C5" s="17"/>
      <c r="D5" s="17"/>
      <c r="E5" s="8" t="str">
        <f t="shared" si="0"/>
        <v/>
      </c>
      <c r="F5" s="17"/>
      <c r="G5" s="8" t="str">
        <f t="shared" si="1"/>
        <v/>
      </c>
      <c r="H5" s="18"/>
      <c r="I5" s="9" t="str">
        <f t="shared" si="2"/>
        <v/>
      </c>
    </row>
    <row r="6" spans="1:9" x14ac:dyDescent="0.35">
      <c r="A6" s="7">
        <v>4</v>
      </c>
      <c r="B6" s="17"/>
      <c r="C6" s="17"/>
      <c r="D6" s="17"/>
      <c r="E6" s="8" t="str">
        <f t="shared" si="0"/>
        <v/>
      </c>
      <c r="F6" s="17"/>
      <c r="G6" s="8" t="str">
        <f t="shared" si="1"/>
        <v/>
      </c>
      <c r="H6" s="18"/>
      <c r="I6" s="9" t="str">
        <f t="shared" si="2"/>
        <v/>
      </c>
    </row>
    <row r="7" spans="1:9" x14ac:dyDescent="0.35">
      <c r="A7" s="7">
        <v>5</v>
      </c>
      <c r="B7" s="17"/>
      <c r="C7" s="17"/>
      <c r="D7" s="17"/>
      <c r="E7" s="8" t="str">
        <f t="shared" si="0"/>
        <v/>
      </c>
      <c r="F7" s="17"/>
      <c r="G7" s="8" t="str">
        <f t="shared" si="1"/>
        <v/>
      </c>
      <c r="H7" s="18"/>
      <c r="I7" s="9" t="str">
        <f t="shared" si="2"/>
        <v/>
      </c>
    </row>
    <row r="8" spans="1:9" x14ac:dyDescent="0.35">
      <c r="A8" s="7">
        <v>6</v>
      </c>
      <c r="B8" s="17"/>
      <c r="C8" s="17"/>
      <c r="D8" s="17"/>
      <c r="E8" s="8" t="str">
        <f t="shared" si="0"/>
        <v/>
      </c>
      <c r="F8" s="17"/>
      <c r="G8" s="8" t="str">
        <f t="shared" si="1"/>
        <v/>
      </c>
      <c r="H8" s="18"/>
      <c r="I8" s="9" t="str">
        <f t="shared" si="2"/>
        <v/>
      </c>
    </row>
    <row r="9" spans="1:9" x14ac:dyDescent="0.35">
      <c r="A9" s="7">
        <v>7</v>
      </c>
      <c r="B9" s="17"/>
      <c r="C9" s="17"/>
      <c r="D9" s="17"/>
      <c r="E9" s="8" t="str">
        <f t="shared" si="0"/>
        <v/>
      </c>
      <c r="F9" s="17"/>
      <c r="G9" s="8" t="str">
        <f t="shared" si="1"/>
        <v/>
      </c>
      <c r="H9" s="18"/>
      <c r="I9" s="9" t="str">
        <f t="shared" si="2"/>
        <v/>
      </c>
    </row>
    <row r="10" spans="1:9" x14ac:dyDescent="0.35">
      <c r="A10" s="7">
        <v>8</v>
      </c>
      <c r="B10" s="17"/>
      <c r="C10" s="17"/>
      <c r="D10" s="17"/>
      <c r="E10" s="8" t="str">
        <f t="shared" si="0"/>
        <v/>
      </c>
      <c r="F10" s="17"/>
      <c r="G10" s="8" t="str">
        <f t="shared" si="1"/>
        <v/>
      </c>
      <c r="H10" s="18"/>
      <c r="I10" s="9" t="str">
        <f t="shared" si="2"/>
        <v/>
      </c>
    </row>
    <row r="11" spans="1:9" x14ac:dyDescent="0.35">
      <c r="A11" s="7">
        <v>9</v>
      </c>
      <c r="B11" s="17"/>
      <c r="C11" s="17"/>
      <c r="D11" s="17"/>
      <c r="E11" s="8" t="str">
        <f t="shared" si="0"/>
        <v/>
      </c>
      <c r="F11" s="17"/>
      <c r="G11" s="8" t="str">
        <f t="shared" si="1"/>
        <v/>
      </c>
      <c r="H11" s="18"/>
      <c r="I11" s="9" t="str">
        <f t="shared" si="2"/>
        <v/>
      </c>
    </row>
    <row r="12" spans="1:9" x14ac:dyDescent="0.35">
      <c r="A12" s="7">
        <v>10</v>
      </c>
      <c r="B12" s="17"/>
      <c r="C12" s="17"/>
      <c r="D12" s="17"/>
      <c r="E12" s="8" t="str">
        <f t="shared" si="0"/>
        <v/>
      </c>
      <c r="F12" s="17"/>
      <c r="G12" s="8" t="str">
        <f t="shared" si="1"/>
        <v/>
      </c>
      <c r="H12" s="18"/>
      <c r="I12" s="9" t="str">
        <f t="shared" si="2"/>
        <v/>
      </c>
    </row>
    <row r="13" spans="1:9" x14ac:dyDescent="0.35">
      <c r="A13" s="7">
        <v>11</v>
      </c>
      <c r="B13" s="17"/>
      <c r="C13" s="17"/>
      <c r="D13" s="17"/>
      <c r="E13" s="8" t="str">
        <f t="shared" si="0"/>
        <v/>
      </c>
      <c r="F13" s="17"/>
      <c r="G13" s="8" t="str">
        <f t="shared" si="1"/>
        <v/>
      </c>
      <c r="H13" s="18"/>
      <c r="I13" s="9" t="str">
        <f t="shared" si="2"/>
        <v/>
      </c>
    </row>
    <row r="14" spans="1:9" x14ac:dyDescent="0.35">
      <c r="A14" s="7">
        <v>12</v>
      </c>
      <c r="B14" s="17"/>
      <c r="C14" s="17"/>
      <c r="D14" s="17"/>
      <c r="E14" s="8" t="str">
        <f t="shared" si="0"/>
        <v/>
      </c>
      <c r="F14" s="17"/>
      <c r="G14" s="8" t="str">
        <f t="shared" si="1"/>
        <v/>
      </c>
      <c r="H14" s="18"/>
      <c r="I14" s="9" t="str">
        <f t="shared" si="2"/>
        <v/>
      </c>
    </row>
    <row r="15" spans="1:9" x14ac:dyDescent="0.35">
      <c r="A15" s="6" t="s">
        <v>152</v>
      </c>
    </row>
    <row r="17" spans="1:9" x14ac:dyDescent="0.35">
      <c r="A17" s="4" t="s">
        <v>153</v>
      </c>
    </row>
    <row r="18" spans="1:9" x14ac:dyDescent="0.35">
      <c r="A18" s="5" t="s">
        <v>154</v>
      </c>
      <c r="E18" s="10">
        <f>IFERROR(AVERAGE(E3:E4),"")</f>
        <v>0.1</v>
      </c>
      <c r="I18" s="4"/>
    </row>
    <row r="19" spans="1:9" x14ac:dyDescent="0.35">
      <c r="A19" s="5" t="s">
        <v>155</v>
      </c>
      <c r="E19" s="10" t="str">
        <f>IFERROR(AVERAGE(E13:E14),"")</f>
        <v/>
      </c>
      <c r="I19" s="4"/>
    </row>
    <row r="20" spans="1:9" x14ac:dyDescent="0.35">
      <c r="A20" s="5" t="s">
        <v>156</v>
      </c>
      <c r="E20" s="4"/>
      <c r="I20" s="11">
        <f>SUM(I3:I14)</f>
        <v>1050000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3"/>
  <sheetViews>
    <sheetView zoomScaleNormal="100" workbookViewId="0">
      <selection activeCell="G11" sqref="G11"/>
    </sheetView>
  </sheetViews>
  <sheetFormatPr defaultColWidth="8.6328125" defaultRowHeight="14.5" x14ac:dyDescent="0.35"/>
  <cols>
    <col min="1" max="1" width="38" customWidth="1"/>
    <col min="2" max="2" width="20" customWidth="1"/>
  </cols>
  <sheetData>
    <row r="1" spans="1:2" ht="15.5" x14ac:dyDescent="0.35">
      <c r="A1" s="12" t="s">
        <v>157</v>
      </c>
    </row>
    <row r="3" spans="1:2" x14ac:dyDescent="0.35">
      <c r="A3" s="5" t="s">
        <v>158</v>
      </c>
      <c r="B3" s="19">
        <v>300</v>
      </c>
    </row>
    <row r="4" spans="1:2" x14ac:dyDescent="0.35">
      <c r="A4" s="5" t="s">
        <v>159</v>
      </c>
      <c r="B4" s="20">
        <v>0.1</v>
      </c>
    </row>
    <row r="5" spans="1:2" x14ac:dyDescent="0.35">
      <c r="A5" s="5" t="s">
        <v>160</v>
      </c>
      <c r="B5" s="20">
        <v>0.12</v>
      </c>
    </row>
    <row r="6" spans="1:2" x14ac:dyDescent="0.35">
      <c r="A6" s="5" t="s">
        <v>150</v>
      </c>
      <c r="B6" s="19">
        <v>150000</v>
      </c>
    </row>
    <row r="7" spans="1:2" x14ac:dyDescent="0.35">
      <c r="A7" s="4" t="s">
        <v>161</v>
      </c>
      <c r="B7" s="11">
        <f>B3*B4</f>
        <v>30</v>
      </c>
    </row>
    <row r="8" spans="1:2" x14ac:dyDescent="0.35">
      <c r="A8" s="4" t="s">
        <v>162</v>
      </c>
      <c r="B8" s="11">
        <f>B3*B5</f>
        <v>36</v>
      </c>
    </row>
    <row r="9" spans="1:2" x14ac:dyDescent="0.35">
      <c r="A9" s="4" t="s">
        <v>163</v>
      </c>
      <c r="B9" s="11">
        <f>B8-B7</f>
        <v>6</v>
      </c>
    </row>
    <row r="10" spans="1:2" x14ac:dyDescent="0.35">
      <c r="A10" s="4" t="s">
        <v>164</v>
      </c>
      <c r="B10" s="11">
        <f>B9*B6</f>
        <v>900000</v>
      </c>
    </row>
    <row r="11" spans="1:2" x14ac:dyDescent="0.35">
      <c r="A11" s="4" t="s">
        <v>165</v>
      </c>
      <c r="B11" s="11">
        <f>B10*12</f>
        <v>10800000</v>
      </c>
    </row>
    <row r="13" spans="1:2" x14ac:dyDescent="0.35">
      <c r="A13" s="6" t="s">
        <v>166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Petunjuk</vt:lpstr>
      <vt:lpstr>Diagnosa</vt:lpstr>
      <vt:lpstr>Peta RACE-WA</vt:lpstr>
      <vt:lpstr>Pipeline</vt:lpstr>
      <vt:lpstr>Follow-Up</vt:lpstr>
      <vt:lpstr>Template Pesan</vt:lpstr>
      <vt:lpstr>Peta Biaya</vt:lpstr>
      <vt:lpstr>KPI Tracker</vt:lpstr>
      <vt:lpstr>Kalkulator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Ainur Rohman</dc:creator>
  <dc:description/>
  <cp:lastModifiedBy>Ainur Rohman</cp:lastModifiedBy>
  <cp:revision>0</cp:revision>
  <dcterms:created xsi:type="dcterms:W3CDTF">2026-10-14T01:57:56Z</dcterms:created>
  <dcterms:modified xsi:type="dcterms:W3CDTF">2026-10-15T06:58:36Z</dcterms:modified>
  <dc:language>en-US</dc:language>
</cp:coreProperties>
</file>