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ainur\Downloads\"/>
    </mc:Choice>
  </mc:AlternateContent>
  <xr:revisionPtr revIDLastSave="0" documentId="13_ncr:1_{F132D24D-7950-4D31-AA4D-F72C8AC43A8C}" xr6:coauthVersionLast="47" xr6:coauthVersionMax="47" xr10:uidLastSave="{00000000-0000-0000-0000-000000000000}"/>
  <bookViews>
    <workbookView xWindow="-110" yWindow="-110" windowWidth="19420" windowHeight="10300" tabRatio="500" activeTab="2" xr2:uid="{00000000-000D-0000-FFFF-FFFF00000000}"/>
  </bookViews>
  <sheets>
    <sheet name="Panduan" sheetId="1" r:id="rId1"/>
    <sheet name="Register" sheetId="2" r:id="rId2"/>
    <sheet name="TallyChat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30" i="3" l="1"/>
  <c r="C30" i="3"/>
  <c r="D29" i="3"/>
  <c r="C29" i="3"/>
  <c r="D28" i="3"/>
  <c r="C28" i="3"/>
  <c r="D27" i="3"/>
  <c r="C27" i="3"/>
  <c r="D26" i="3"/>
  <c r="C26" i="3"/>
  <c r="D25" i="3"/>
  <c r="C25" i="3"/>
  <c r="D24" i="3"/>
  <c r="C24" i="3"/>
  <c r="D23" i="3"/>
  <c r="C23" i="3"/>
  <c r="D22" i="3"/>
  <c r="C22" i="3"/>
  <c r="D21" i="3"/>
  <c r="C21" i="3"/>
  <c r="D20" i="3"/>
  <c r="C20" i="3"/>
  <c r="D19" i="3"/>
  <c r="C19" i="3"/>
  <c r="D18" i="3"/>
  <c r="C18" i="3"/>
  <c r="D17" i="3"/>
  <c r="C17" i="3"/>
  <c r="D16" i="3"/>
  <c r="C16" i="3"/>
  <c r="D15" i="3"/>
  <c r="C15" i="3"/>
  <c r="D14" i="3"/>
  <c r="C14" i="3"/>
  <c r="D13" i="3"/>
  <c r="C13" i="3"/>
  <c r="D12" i="3"/>
  <c r="C12" i="3"/>
  <c r="D11" i="3"/>
  <c r="C11" i="3"/>
  <c r="D10" i="3"/>
  <c r="C10" i="3"/>
  <c r="D9" i="3"/>
  <c r="C9" i="3"/>
  <c r="D8" i="3"/>
  <c r="C8" i="3"/>
  <c r="D7" i="3"/>
  <c r="C7" i="3"/>
  <c r="H6" i="3"/>
  <c r="H7" i="3" s="1"/>
  <c r="D6" i="3"/>
  <c r="C6" i="3"/>
  <c r="M44" i="2"/>
  <c r="N44" i="2" s="1"/>
  <c r="O44" i="2" s="1"/>
  <c r="L44" i="2"/>
  <c r="K44" i="2"/>
  <c r="N43" i="2"/>
  <c r="M43" i="2"/>
  <c r="L43" i="2"/>
  <c r="O43" i="2" s="1"/>
  <c r="K43" i="2"/>
  <c r="N42" i="2"/>
  <c r="M42" i="2"/>
  <c r="K42" i="2"/>
  <c r="L42" i="2" s="1"/>
  <c r="O42" i="2" s="1"/>
  <c r="N41" i="2"/>
  <c r="M41" i="2"/>
  <c r="K41" i="2"/>
  <c r="L41" i="2" s="1"/>
  <c r="O41" i="2" s="1"/>
  <c r="M40" i="2"/>
  <c r="N40" i="2" s="1"/>
  <c r="K40" i="2"/>
  <c r="L40" i="2" s="1"/>
  <c r="M39" i="2"/>
  <c r="N39" i="2" s="1"/>
  <c r="K39" i="2"/>
  <c r="L39" i="2" s="1"/>
  <c r="M38" i="2"/>
  <c r="N38" i="2" s="1"/>
  <c r="K38" i="2"/>
  <c r="L38" i="2" s="1"/>
  <c r="M37" i="2"/>
  <c r="N37" i="2" s="1"/>
  <c r="L37" i="2"/>
  <c r="O37" i="2" s="1"/>
  <c r="K37" i="2"/>
  <c r="M36" i="2"/>
  <c r="N36" i="2" s="1"/>
  <c r="O36" i="2" s="1"/>
  <c r="L36" i="2"/>
  <c r="K36" i="2"/>
  <c r="N35" i="2"/>
  <c r="M35" i="2"/>
  <c r="L35" i="2"/>
  <c r="O35" i="2" s="1"/>
  <c r="K35" i="2"/>
  <c r="N34" i="2"/>
  <c r="M34" i="2"/>
  <c r="K34" i="2"/>
  <c r="L34" i="2" s="1"/>
  <c r="O34" i="2" s="1"/>
  <c r="N33" i="2"/>
  <c r="M33" i="2"/>
  <c r="K33" i="2"/>
  <c r="L33" i="2" s="1"/>
  <c r="O33" i="2" s="1"/>
  <c r="M32" i="2"/>
  <c r="N32" i="2" s="1"/>
  <c r="K32" i="2"/>
  <c r="L32" i="2" s="1"/>
  <c r="O32" i="2" s="1"/>
  <c r="M31" i="2"/>
  <c r="N31" i="2" s="1"/>
  <c r="K31" i="2"/>
  <c r="L31" i="2" s="1"/>
  <c r="M30" i="2"/>
  <c r="N30" i="2" s="1"/>
  <c r="K30" i="2"/>
  <c r="L30" i="2" s="1"/>
  <c r="M29" i="2"/>
  <c r="N29" i="2" s="1"/>
  <c r="L29" i="2"/>
  <c r="K29" i="2"/>
  <c r="M28" i="2"/>
  <c r="N28" i="2" s="1"/>
  <c r="O28" i="2" s="1"/>
  <c r="L28" i="2"/>
  <c r="K28" i="2"/>
  <c r="N27" i="2"/>
  <c r="M27" i="2"/>
  <c r="L27" i="2"/>
  <c r="O27" i="2" s="1"/>
  <c r="K27" i="2"/>
  <c r="N26" i="2"/>
  <c r="M26" i="2"/>
  <c r="K26" i="2"/>
  <c r="L26" i="2" s="1"/>
  <c r="O26" i="2" s="1"/>
  <c r="N25" i="2"/>
  <c r="M25" i="2"/>
  <c r="K25" i="2"/>
  <c r="L25" i="2" s="1"/>
  <c r="O25" i="2" s="1"/>
  <c r="M24" i="2"/>
  <c r="N24" i="2" s="1"/>
  <c r="K24" i="2"/>
  <c r="L24" i="2" s="1"/>
  <c r="M23" i="2"/>
  <c r="N23" i="2" s="1"/>
  <c r="K23" i="2"/>
  <c r="L23" i="2" s="1"/>
  <c r="O23" i="2" s="1"/>
  <c r="M22" i="2"/>
  <c r="N22" i="2" s="1"/>
  <c r="K22" i="2"/>
  <c r="L22" i="2" s="1"/>
  <c r="M21" i="2"/>
  <c r="N21" i="2" s="1"/>
  <c r="L21" i="2"/>
  <c r="K21" i="2"/>
  <c r="M20" i="2"/>
  <c r="N20" i="2" s="1"/>
  <c r="K20" i="2"/>
  <c r="L20" i="2" s="1"/>
  <c r="O20" i="2" s="1"/>
  <c r="N19" i="2"/>
  <c r="M19" i="2"/>
  <c r="L19" i="2"/>
  <c r="O19" i="2" s="1"/>
  <c r="K19" i="2"/>
  <c r="M18" i="2"/>
  <c r="N18" i="2" s="1"/>
  <c r="K18" i="2"/>
  <c r="L18" i="2" s="1"/>
  <c r="O18" i="2" s="1"/>
  <c r="N17" i="2"/>
  <c r="M17" i="2"/>
  <c r="K17" i="2"/>
  <c r="L17" i="2" s="1"/>
  <c r="O17" i="2" s="1"/>
  <c r="M16" i="2"/>
  <c r="N16" i="2" s="1"/>
  <c r="K16" i="2"/>
  <c r="L16" i="2" s="1"/>
  <c r="M15" i="2"/>
  <c r="N15" i="2" s="1"/>
  <c r="K15" i="2"/>
  <c r="L15" i="2" s="1"/>
  <c r="K14" i="2"/>
  <c r="L14" i="2" s="1"/>
  <c r="L13" i="2"/>
  <c r="K13" i="2"/>
  <c r="K12" i="2"/>
  <c r="L12" i="2" s="1"/>
  <c r="L11" i="2"/>
  <c r="K11" i="2"/>
  <c r="K10" i="2"/>
  <c r="L10" i="2" s="1"/>
  <c r="K9" i="2"/>
  <c r="L9" i="2" s="1"/>
  <c r="K8" i="2"/>
  <c r="L8" i="2" s="1"/>
  <c r="K7" i="2"/>
  <c r="L7" i="2" s="1"/>
  <c r="K6" i="2"/>
  <c r="L6" i="2" s="1"/>
  <c r="R5" i="2"/>
  <c r="K5" i="2"/>
  <c r="L5" i="2" s="1"/>
  <c r="B10" i="1"/>
  <c r="M6" i="2" s="1"/>
  <c r="N6" i="2" s="1"/>
  <c r="O6" i="2" l="1"/>
  <c r="O24" i="2"/>
  <c r="O29" i="2"/>
  <c r="O38" i="2"/>
  <c r="O9" i="2"/>
  <c r="O15" i="2"/>
  <c r="O21" i="2"/>
  <c r="O30" i="2"/>
  <c r="O39" i="2"/>
  <c r="R6" i="2"/>
  <c r="O16" i="2"/>
  <c r="O22" i="2"/>
  <c r="O31" i="2"/>
  <c r="O40" i="2"/>
  <c r="M13" i="2"/>
  <c r="N13" i="2" s="1"/>
  <c r="O13" i="2" s="1"/>
  <c r="M10" i="2"/>
  <c r="N10" i="2" s="1"/>
  <c r="O10" i="2" s="1"/>
  <c r="M5" i="2"/>
  <c r="N5" i="2" s="1"/>
  <c r="O5" i="2" s="1"/>
  <c r="M9" i="2"/>
  <c r="N9" i="2" s="1"/>
  <c r="M12" i="2"/>
  <c r="N12" i="2" s="1"/>
  <c r="O12" i="2" s="1"/>
  <c r="M8" i="2"/>
  <c r="N8" i="2" s="1"/>
  <c r="O8" i="2" s="1"/>
  <c r="M11" i="2"/>
  <c r="N11" i="2" s="1"/>
  <c r="O11" i="2" s="1"/>
  <c r="M14" i="2"/>
  <c r="N14" i="2" s="1"/>
  <c r="O14" i="2" s="1"/>
  <c r="M7" i="2"/>
  <c r="N7" i="2" s="1"/>
  <c r="O7" i="2" s="1"/>
  <c r="R9" i="2" l="1"/>
  <c r="R7" i="2"/>
  <c r="R8" i="2"/>
</calcChain>
</file>

<file path=xl/sharedStrings.xml><?xml version="1.0" encoding="utf-8"?>
<sst xmlns="http://schemas.openxmlformats.org/spreadsheetml/2006/main" count="134" uniqueCount="96">
  <si>
    <t>Template Register Knowledge Base</t>
  </si>
  <si>
    <t>Dipakai bersama template artikel (.docx). Sel berhuruf biru adalah input, sel berhuruf hitam adalah rumus.</t>
  </si>
  <si>
    <t>Pengaturan</t>
  </si>
  <si>
    <t>Batas umur Hijau (hari)</t>
  </si>
  <si>
    <t>Batas umur Kuning (hari)</t>
  </si>
  <si>
    <t>Bobot umur Hijau</t>
  </si>
  <si>
    <t>Bobot umur Kuning</t>
  </si>
  <si>
    <t>Bobot umur Merah</t>
  </si>
  <si>
    <t>Hari ini</t>
  </si>
  <si>
    <t>Cara memakai</t>
  </si>
  <si>
    <t>1. Isi sheet TallyChat dari label chat 7 hari. Ketik total chat di B3 dan jumlah chat per topik di kolom B.</t>
  </si>
  <si>
    <t>2. Pilih topik sampai persentase kumulatif sekitar 60 sampai 80%, lalu tulis artikelnya memakai template .docx.</t>
  </si>
  <si>
    <t>3. Catat tiap artikel di sheet Register. Edit hanya sel berhuruf biru. Sel hitam menghitung sendiri.</t>
  </si>
  <si>
    <t>4. Kolom Status berubah otomatis: Hijau, Kuning, atau Merah sesuai batas umur di atas.</t>
  </si>
  <si>
    <t>5. Perbarui artikel dengan Prioritas Perbaikan tertinggi lebih dulu, lalu ubah Tanggal Verifikasinya.</t>
  </si>
  <si>
    <t>Rumus utama</t>
  </si>
  <si>
    <t>Detik hemat per balasan = Detik sebelum - Detik sesudah</t>
  </si>
  <si>
    <t>Jam hemat per minggu = Frekuensi tanya x Detik hemat / 3600</t>
  </si>
  <si>
    <t>Prioritas perbaikan = Jam hemat per minggu x Bobot umur</t>
  </si>
  <si>
    <t>Catatan asumsi: angka pada baris contoh (frekuensi, 90 detik sebelum, 25 detik sesudah) berasal dari simulasi toko skincare di artikel. Ganti dengan data chat Anda sendiri.</t>
  </si>
  <si>
    <t>Register dan Pelacak Artikel Knowledge Base</t>
  </si>
  <si>
    <t>Edit sel berhuruf biru. Kolom K sampai O terisi otomatis.</t>
  </si>
  <si>
    <t>Kode</t>
  </si>
  <si>
    <t>Judul</t>
  </si>
  <si>
    <t>Kategori</t>
  </si>
  <si>
    <t>Jenis</t>
  </si>
  <si>
    <t>Pembaca</t>
  </si>
  <si>
    <t>Pemilik</t>
  </si>
  <si>
    <t>Tanggal verifikasi</t>
  </si>
  <si>
    <t>Frekuensi tanya per minggu</t>
  </si>
  <si>
    <t>Detik balas sebelum</t>
  </si>
  <si>
    <t>Detik balas sesudah</t>
  </si>
  <si>
    <t>Detik hemat per balasan</t>
  </si>
  <si>
    <t>Jam hemat per minggu</t>
  </si>
  <si>
    <t>Umur (hari)</t>
  </si>
  <si>
    <t>Status</t>
  </si>
  <si>
    <t>Prioritas perbaikan</t>
  </si>
  <si>
    <t>Ringkasan</t>
  </si>
  <si>
    <t>PSN-01</t>
  </si>
  <si>
    <t>Cek status pesanan</t>
  </si>
  <si>
    <t>Pesanan</t>
  </si>
  <si>
    <t>Panduan langkah</t>
  </si>
  <si>
    <t>Hybrid</t>
  </si>
  <si>
    <t>Rina</t>
  </si>
  <si>
    <t>Jumlah artikel</t>
  </si>
  <si>
    <t>ONG-01</t>
  </si>
  <si>
    <t>Ongkir dan estimasi tiba</t>
  </si>
  <si>
    <t>Fakta cepat berubah</t>
  </si>
  <si>
    <t>Total jam hemat per minggu</t>
  </si>
  <si>
    <t>EST-01</t>
  </si>
  <si>
    <t>Estimasi tiba per wilayah</t>
  </si>
  <si>
    <t>FAQ</t>
  </si>
  <si>
    <t>Eksternal</t>
  </si>
  <si>
    <t>Artikel Merah</t>
  </si>
  <si>
    <t>SRM-01</t>
  </si>
  <si>
    <t>Cara pakai serum</t>
  </si>
  <si>
    <t>Produk</t>
  </si>
  <si>
    <t>Dewi</t>
  </si>
  <si>
    <t>Artikel Kuning</t>
  </si>
  <si>
    <t>RET-01</t>
  </si>
  <si>
    <t>Kebijakan retur</t>
  </si>
  <si>
    <t>Retur</t>
  </si>
  <si>
    <t>Budi</t>
  </si>
  <si>
    <t>Artikel Hijau</t>
  </si>
  <si>
    <t>PAY-01</t>
  </si>
  <si>
    <t>Metode pembayaran</t>
  </si>
  <si>
    <t>Pembayaran</t>
  </si>
  <si>
    <t>STK-01</t>
  </si>
  <si>
    <t>Cek ketersediaan stok</t>
  </si>
  <si>
    <t>Internal</t>
  </si>
  <si>
    <t>PRM-01</t>
  </si>
  <si>
    <t>Promo berjalan</t>
  </si>
  <si>
    <t>Promo</t>
  </si>
  <si>
    <t>KDG-01</t>
  </si>
  <si>
    <t>Kandungan produk</t>
  </si>
  <si>
    <t>IRT-01</t>
  </si>
  <si>
    <t>Keluhan iritasi</t>
  </si>
  <si>
    <t>Teknis</t>
  </si>
  <si>
    <t>Troubleshooting</t>
  </si>
  <si>
    <t>Tally Chat Mingguan</t>
  </si>
  <si>
    <t>Total chat 7 hari</t>
  </si>
  <si>
    <t>Topik</t>
  </si>
  <si>
    <t>Jumlah chat</t>
  </si>
  <si>
    <t>% dari total chat</t>
  </si>
  <si>
    <t>% kumulatif</t>
  </si>
  <si>
    <t>Sudah punya artikel?</t>
  </si>
  <si>
    <t>Ongkir</t>
  </si>
  <si>
    <t>Ya</t>
  </si>
  <si>
    <t>Total chat berulang</t>
  </si>
  <si>
    <t>Estimasi tiba</t>
  </si>
  <si>
    <t>% pertanyaan berulang</t>
  </si>
  <si>
    <t>Status pesanan</t>
  </si>
  <si>
    <t>Belum</t>
  </si>
  <si>
    <t>Catatan: baris contoh (10 topik, 840 chat) memakai angka simulasi dari artikel. Timpa dengan data Anda.</t>
  </si>
  <si>
    <t>Metode bayar</t>
  </si>
  <si>
    <t>Stok produk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</si>
</sst>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-mm\-yyyy"/>
    <numFmt numFmtId="165" formatCode="0.0"/>
    <numFmt numFmtId="166" formatCode="0.0%"/>
  </numFmts>
  <fonts count="13" x14ac:knownFonts="1">
    <font>
      <sz val="11"/>
      <color theme="1"/>
      <name val="Calibri"/>
      <family val="2"/>
      <charset val="1"/>
    </font>
    <font>
      <i/>
      <sz val="10"/>
      <name val="Arial"/>
      <charset val="1"/>
    </font>
    <font>
      <b/>
      <sz val="10"/>
      <name val="Arial"/>
      <charset val="1"/>
    </font>
    <font>
      <sz val="10"/>
      <color rgb="FF000000"/>
      <name val="Arial"/>
      <charset val="1"/>
    </font>
    <font>
      <sz val="10"/>
      <color rgb="FF0000FF"/>
      <name val="Arial"/>
      <charset val="1"/>
    </font>
    <font>
      <b/>
      <sz val="10"/>
      <color rgb="FFFFFFFF"/>
      <name val="Arial"/>
      <charset val="1"/>
    </font>
    <font>
      <i/>
      <sz val="9"/>
      <name val="Arial"/>
      <charset val="1"/>
    </font>
    <font>
      <b/>
      <sz val="14"/>
      <name val="Arial"/>
      <family val="2"/>
    </font>
    <font>
      <sz val="11"/>
      <name val="Calibri"/>
      <family val="2"/>
      <charset val="1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 tint="0.49998474074526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theme="1"/>
        <bgColor rgb="FF003366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0" fontId="3" fillId="0" borderId="1" xfId="0" applyFont="1" applyBorder="1"/>
    <xf numFmtId="2" fontId="3" fillId="0" borderId="1" xfId="0" applyNumberFormat="1" applyFont="1" applyBorder="1"/>
    <xf numFmtId="1" fontId="3" fillId="0" borderId="1" xfId="0" applyNumberFormat="1" applyFont="1" applyBorder="1"/>
    <xf numFmtId="1" fontId="3" fillId="0" borderId="0" xfId="0" applyNumberFormat="1" applyFont="1"/>
    <xf numFmtId="165" fontId="3" fillId="0" borderId="0" xfId="0" applyNumberFormat="1" applyFont="1"/>
    <xf numFmtId="0" fontId="4" fillId="2" borderId="0" xfId="0" applyFont="1" applyFill="1"/>
    <xf numFmtId="166" fontId="3" fillId="0" borderId="1" xfId="0" applyNumberFormat="1" applyFont="1" applyBorder="1"/>
    <xf numFmtId="166" fontId="3" fillId="0" borderId="0" xfId="0" applyNumberFormat="1" applyFont="1"/>
    <xf numFmtId="0" fontId="6" fillId="0" borderId="0" xfId="0" applyFont="1"/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1" fillId="2" borderId="1" xfId="0" applyFont="1" applyFill="1" applyBorder="1"/>
    <xf numFmtId="164" fontId="11" fillId="0" borderId="1" xfId="0" applyNumberFormat="1" applyFont="1" applyBorder="1"/>
    <xf numFmtId="0" fontId="5" fillId="3" borderId="1" xfId="0" applyFont="1" applyFill="1" applyBorder="1" applyAlignment="1">
      <alignment horizontal="center" vertical="center" wrapText="1"/>
    </xf>
    <xf numFmtId="0" fontId="12" fillId="0" borderId="1" xfId="0" applyFont="1" applyBorder="1"/>
    <xf numFmtId="0" fontId="3" fillId="4" borderId="1" xfId="0" applyFont="1" applyFill="1" applyBorder="1"/>
  </cellXfs>
  <cellStyles count="1">
    <cellStyle name="Normal" xfId="0" builtinId="0"/>
  </cellStyles>
  <dxfs count="3">
    <dxf>
      <fill>
        <patternFill>
          <bgColor rgb="FFFFC7CE"/>
        </patternFill>
      </fill>
    </dxf>
    <dxf>
      <fill>
        <patternFill>
          <bgColor rgb="FFFFEB9C"/>
        </patternFill>
      </fill>
    </dxf>
    <dxf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"/>
  <sheetViews>
    <sheetView zoomScaleNormal="100" workbookViewId="0">
      <selection activeCell="A35" sqref="A35"/>
    </sheetView>
  </sheetViews>
  <sheetFormatPr defaultColWidth="8.6328125" defaultRowHeight="14.5" x14ac:dyDescent="0.35"/>
  <cols>
    <col min="1" max="1" width="62" style="17" customWidth="1"/>
    <col min="2" max="2" width="14" style="17" customWidth="1"/>
    <col min="3" max="16384" width="8.6328125" style="17"/>
  </cols>
  <sheetData>
    <row r="1" spans="1:2" ht="18" x14ac:dyDescent="0.4">
      <c r="A1" s="16" t="s">
        <v>0</v>
      </c>
    </row>
    <row r="2" spans="1:2" x14ac:dyDescent="0.35">
      <c r="A2" s="18" t="s">
        <v>1</v>
      </c>
    </row>
    <row r="4" spans="1:2" x14ac:dyDescent="0.35">
      <c r="A4" s="19" t="s">
        <v>2</v>
      </c>
    </row>
    <row r="5" spans="1:2" x14ac:dyDescent="0.35">
      <c r="A5" s="20" t="s">
        <v>3</v>
      </c>
      <c r="B5" s="21">
        <v>60</v>
      </c>
    </row>
    <row r="6" spans="1:2" x14ac:dyDescent="0.35">
      <c r="A6" s="20" t="s">
        <v>4</v>
      </c>
      <c r="B6" s="21">
        <v>90</v>
      </c>
    </row>
    <row r="7" spans="1:2" x14ac:dyDescent="0.35">
      <c r="A7" s="20" t="s">
        <v>5</v>
      </c>
      <c r="B7" s="21">
        <v>1</v>
      </c>
    </row>
    <row r="8" spans="1:2" x14ac:dyDescent="0.35">
      <c r="A8" s="20" t="s">
        <v>6</v>
      </c>
      <c r="B8" s="21">
        <v>1.5</v>
      </c>
    </row>
    <row r="9" spans="1:2" x14ac:dyDescent="0.35">
      <c r="A9" s="20" t="s">
        <v>7</v>
      </c>
      <c r="B9" s="21">
        <v>2</v>
      </c>
    </row>
    <row r="10" spans="1:2" x14ac:dyDescent="0.35">
      <c r="A10" s="20" t="s">
        <v>8</v>
      </c>
      <c r="B10" s="22">
        <f ca="1">TODAY()</f>
        <v>46314</v>
      </c>
    </row>
    <row r="12" spans="1:2" x14ac:dyDescent="0.35">
      <c r="A12" s="19" t="s">
        <v>9</v>
      </c>
    </row>
    <row r="13" spans="1:2" x14ac:dyDescent="0.35">
      <c r="A13" s="20" t="s">
        <v>10</v>
      </c>
    </row>
    <row r="14" spans="1:2" x14ac:dyDescent="0.35">
      <c r="A14" s="20" t="s">
        <v>11</v>
      </c>
    </row>
    <row r="15" spans="1:2" x14ac:dyDescent="0.35">
      <c r="A15" s="20" t="s">
        <v>12</v>
      </c>
    </row>
    <row r="16" spans="1:2" x14ac:dyDescent="0.35">
      <c r="A16" s="20" t="s">
        <v>13</v>
      </c>
    </row>
    <row r="17" spans="1:1" x14ac:dyDescent="0.35">
      <c r="A17" s="20" t="s">
        <v>14</v>
      </c>
    </row>
    <row r="19" spans="1:1" x14ac:dyDescent="0.35">
      <c r="A19" s="19" t="s">
        <v>15</v>
      </c>
    </row>
    <row r="20" spans="1:1" x14ac:dyDescent="0.35">
      <c r="A20" s="20" t="s">
        <v>16</v>
      </c>
    </row>
    <row r="21" spans="1:1" x14ac:dyDescent="0.35">
      <c r="A21" s="20" t="s">
        <v>17</v>
      </c>
    </row>
    <row r="22" spans="1:1" x14ac:dyDescent="0.35">
      <c r="A22" s="20" t="s">
        <v>18</v>
      </c>
    </row>
    <row r="24" spans="1:1" x14ac:dyDescent="0.35">
      <c r="A24" s="18" t="s">
        <v>19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44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N14" sqref="N14"/>
    </sheetView>
  </sheetViews>
  <sheetFormatPr defaultColWidth="8.6328125" defaultRowHeight="14.5" x14ac:dyDescent="0.35"/>
  <cols>
    <col min="1" max="1" width="10" customWidth="1"/>
    <col min="2" max="2" width="28" customWidth="1"/>
    <col min="3" max="3" width="13" customWidth="1"/>
    <col min="4" max="4" width="20" customWidth="1"/>
    <col min="5" max="5" width="11" customWidth="1"/>
    <col min="6" max="6" width="10" customWidth="1"/>
    <col min="7" max="8" width="13" customWidth="1"/>
    <col min="9" max="10" width="11" customWidth="1"/>
    <col min="11" max="12" width="12" customWidth="1"/>
    <col min="13" max="14" width="10" customWidth="1"/>
    <col min="15" max="15" width="13" customWidth="1"/>
    <col min="16" max="16" width="3" customWidth="1"/>
    <col min="17" max="17" width="26" customWidth="1"/>
    <col min="18" max="18" width="10" customWidth="1"/>
  </cols>
  <sheetData>
    <row r="1" spans="1:18" ht="18" x14ac:dyDescent="0.4">
      <c r="A1" s="16" t="s">
        <v>20</v>
      </c>
      <c r="B1" s="17"/>
      <c r="C1" s="17"/>
      <c r="D1" s="17"/>
    </row>
    <row r="2" spans="1:18" x14ac:dyDescent="0.35">
      <c r="A2" s="1" t="s">
        <v>21</v>
      </c>
    </row>
    <row r="4" spans="1:18" ht="43.5" customHeight="1" x14ac:dyDescent="0.35">
      <c r="A4" s="23" t="s">
        <v>22</v>
      </c>
      <c r="B4" s="23" t="s">
        <v>23</v>
      </c>
      <c r="C4" s="23" t="s">
        <v>24</v>
      </c>
      <c r="D4" s="23" t="s">
        <v>25</v>
      </c>
      <c r="E4" s="23" t="s">
        <v>26</v>
      </c>
      <c r="F4" s="23" t="s">
        <v>27</v>
      </c>
      <c r="G4" s="23" t="s">
        <v>28</v>
      </c>
      <c r="H4" s="23" t="s">
        <v>29</v>
      </c>
      <c r="I4" s="23" t="s">
        <v>30</v>
      </c>
      <c r="J4" s="23" t="s">
        <v>31</v>
      </c>
      <c r="K4" s="23" t="s">
        <v>32</v>
      </c>
      <c r="L4" s="23" t="s">
        <v>33</v>
      </c>
      <c r="M4" s="23" t="s">
        <v>34</v>
      </c>
      <c r="N4" s="23" t="s">
        <v>35</v>
      </c>
      <c r="O4" s="23" t="s">
        <v>36</v>
      </c>
      <c r="Q4" s="2" t="s">
        <v>37</v>
      </c>
    </row>
    <row r="5" spans="1:18" x14ac:dyDescent="0.35">
      <c r="A5" s="4" t="s">
        <v>38</v>
      </c>
      <c r="B5" s="4" t="s">
        <v>39</v>
      </c>
      <c r="C5" s="4" t="s">
        <v>40</v>
      </c>
      <c r="D5" s="4" t="s">
        <v>41</v>
      </c>
      <c r="E5" s="4" t="s">
        <v>42</v>
      </c>
      <c r="F5" s="4" t="s">
        <v>43</v>
      </c>
      <c r="G5" s="5">
        <v>46310</v>
      </c>
      <c r="H5" s="4">
        <v>74</v>
      </c>
      <c r="I5" s="4">
        <v>90</v>
      </c>
      <c r="J5" s="4">
        <v>25</v>
      </c>
      <c r="K5" s="6">
        <f t="shared" ref="K5:K44" si="0">IF(OR(I5="",J5=""),"",I5-J5)</f>
        <v>65</v>
      </c>
      <c r="L5" s="7">
        <f t="shared" ref="L5:L44" si="1">IF(OR(H5="",K5=""),"",H5*K5/3600)</f>
        <v>1.336111111111111</v>
      </c>
      <c r="M5" s="8">
        <f ca="1">IF(G5="","",Panduan!$B$10-G5)</f>
        <v>4</v>
      </c>
      <c r="N5" s="6" t="str">
        <f ca="1">IF(M5="","",IF(M5&lt;=Panduan!$B$5,"Hijau",IF(M5&lt;=Panduan!$B$6,"Kuning","Merah")))</f>
        <v>Hijau</v>
      </c>
      <c r="O5" s="7">
        <f ca="1">IF(OR(L5="",N5=""),"",L5*IF(N5="Hijau",Panduan!$B$7,IF(N5="Kuning",Panduan!$B$8,Panduan!$B$9)))</f>
        <v>1.336111111111111</v>
      </c>
      <c r="Q5" s="3" t="s">
        <v>44</v>
      </c>
      <c r="R5" s="9">
        <f>COUNTA(A5:A44)</f>
        <v>10</v>
      </c>
    </row>
    <row r="6" spans="1:18" x14ac:dyDescent="0.35">
      <c r="A6" s="4" t="s">
        <v>45</v>
      </c>
      <c r="B6" s="4" t="s">
        <v>46</v>
      </c>
      <c r="C6" s="4" t="s">
        <v>40</v>
      </c>
      <c r="D6" s="4" t="s">
        <v>47</v>
      </c>
      <c r="E6" s="4" t="s">
        <v>42</v>
      </c>
      <c r="F6" s="4" t="s">
        <v>43</v>
      </c>
      <c r="G6" s="5">
        <v>46285</v>
      </c>
      <c r="H6" s="4">
        <v>96</v>
      </c>
      <c r="I6" s="4">
        <v>90</v>
      </c>
      <c r="J6" s="4">
        <v>25</v>
      </c>
      <c r="K6" s="6">
        <f t="shared" si="0"/>
        <v>65</v>
      </c>
      <c r="L6" s="7">
        <f t="shared" si="1"/>
        <v>1.7333333333333334</v>
      </c>
      <c r="M6" s="8">
        <f ca="1">IF(G6="","",Panduan!$B$10-G6)</f>
        <v>29</v>
      </c>
      <c r="N6" s="6" t="str">
        <f ca="1">IF(M6="","",IF(M6&lt;=Panduan!$B$5,"Hijau",IF(M6&lt;=Panduan!$B$6,"Kuning","Merah")))</f>
        <v>Hijau</v>
      </c>
      <c r="O6" s="7">
        <f ca="1">IF(OR(L6="",N6=""),"",L6*IF(N6="Hijau",Panduan!$B$7,IF(N6="Kuning",Panduan!$B$8,Panduan!$B$9)))</f>
        <v>1.7333333333333334</v>
      </c>
      <c r="Q6" s="3" t="s">
        <v>48</v>
      </c>
      <c r="R6" s="10">
        <f>SUM(L5:L44)</f>
        <v>9.4069444444444432</v>
      </c>
    </row>
    <row r="7" spans="1:18" x14ac:dyDescent="0.35">
      <c r="A7" s="4" t="s">
        <v>49</v>
      </c>
      <c r="B7" s="4" t="s">
        <v>50</v>
      </c>
      <c r="C7" s="4" t="s">
        <v>40</v>
      </c>
      <c r="D7" s="4" t="s">
        <v>51</v>
      </c>
      <c r="E7" s="4" t="s">
        <v>52</v>
      </c>
      <c r="F7" s="4" t="s">
        <v>43</v>
      </c>
      <c r="G7" s="5">
        <v>46246</v>
      </c>
      <c r="H7" s="4">
        <v>78</v>
      </c>
      <c r="I7" s="4">
        <v>90</v>
      </c>
      <c r="J7" s="4">
        <v>25</v>
      </c>
      <c r="K7" s="6">
        <f t="shared" si="0"/>
        <v>65</v>
      </c>
      <c r="L7" s="7">
        <f t="shared" si="1"/>
        <v>1.4083333333333334</v>
      </c>
      <c r="M7" s="8">
        <f ca="1">IF(G7="","",Panduan!$B$10-G7)</f>
        <v>68</v>
      </c>
      <c r="N7" s="25" t="str">
        <f ca="1">IF(M7="","",IF(M7&lt;=Panduan!$B$5,"Hijau",IF(M7&lt;=Panduan!$B$6,"Kuning","Merah")))</f>
        <v>Kuning</v>
      </c>
      <c r="O7" s="7">
        <f ca="1">IF(OR(L7="",N7=""),"",L7*IF(N7="Hijau",Panduan!$B$7,IF(N7="Kuning",Panduan!$B$8,Panduan!$B$9)))</f>
        <v>2.1125000000000003</v>
      </c>
      <c r="Q7" s="3" t="s">
        <v>53</v>
      </c>
      <c r="R7" s="9">
        <f ca="1">COUNTIF(N5:N44,"Merah")</f>
        <v>2</v>
      </c>
    </row>
    <row r="8" spans="1:18" x14ac:dyDescent="0.35">
      <c r="A8" s="4" t="s">
        <v>54</v>
      </c>
      <c r="B8" s="4" t="s">
        <v>55</v>
      </c>
      <c r="C8" s="4" t="s">
        <v>56</v>
      </c>
      <c r="D8" s="4" t="s">
        <v>41</v>
      </c>
      <c r="E8" s="4" t="s">
        <v>52</v>
      </c>
      <c r="F8" s="4" t="s">
        <v>57</v>
      </c>
      <c r="G8" s="5">
        <v>46296</v>
      </c>
      <c r="H8" s="4">
        <v>62</v>
      </c>
      <c r="I8" s="4">
        <v>90</v>
      </c>
      <c r="J8" s="4">
        <v>25</v>
      </c>
      <c r="K8" s="6">
        <f t="shared" si="0"/>
        <v>65</v>
      </c>
      <c r="L8" s="7">
        <f t="shared" si="1"/>
        <v>1.1194444444444445</v>
      </c>
      <c r="M8" s="8">
        <f ca="1">IF(G8="","",Panduan!$B$10-G8)</f>
        <v>18</v>
      </c>
      <c r="N8" s="6" t="str">
        <f ca="1">IF(M8="","",IF(M8&lt;=Panduan!$B$5,"Hijau",IF(M8&lt;=Panduan!$B$6,"Kuning","Merah")))</f>
        <v>Hijau</v>
      </c>
      <c r="O8" s="7">
        <f ca="1">IF(OR(L8="",N8=""),"",L8*IF(N8="Hijau",Panduan!$B$7,IF(N8="Kuning",Panduan!$B$8,Panduan!$B$9)))</f>
        <v>1.1194444444444445</v>
      </c>
      <c r="Q8" s="3" t="s">
        <v>58</v>
      </c>
      <c r="R8" s="9">
        <f ca="1">COUNTIF(N5:N44,"Kuning")</f>
        <v>1</v>
      </c>
    </row>
    <row r="9" spans="1:18" x14ac:dyDescent="0.35">
      <c r="A9" s="4" t="s">
        <v>59</v>
      </c>
      <c r="B9" s="4" t="s">
        <v>60</v>
      </c>
      <c r="C9" s="4" t="s">
        <v>61</v>
      </c>
      <c r="D9" s="4" t="s">
        <v>51</v>
      </c>
      <c r="E9" s="4" t="s">
        <v>42</v>
      </c>
      <c r="F9" s="4" t="s">
        <v>62</v>
      </c>
      <c r="G9" s="5">
        <v>46208</v>
      </c>
      <c r="H9" s="4">
        <v>55</v>
      </c>
      <c r="I9" s="4">
        <v>90</v>
      </c>
      <c r="J9" s="4">
        <v>25</v>
      </c>
      <c r="K9" s="6">
        <f t="shared" si="0"/>
        <v>65</v>
      </c>
      <c r="L9" s="7">
        <f t="shared" si="1"/>
        <v>0.99305555555555558</v>
      </c>
      <c r="M9" s="8">
        <f ca="1">IF(G9="","",Panduan!$B$10-G9)</f>
        <v>106</v>
      </c>
      <c r="N9" s="6" t="str">
        <f ca="1">IF(M9="","",IF(M9&lt;=Panduan!$B$5,"Hijau",IF(M9&lt;=Panduan!$B$6,"Kuning","Merah")))</f>
        <v>Merah</v>
      </c>
      <c r="O9" s="7">
        <f ca="1">IF(OR(L9="",N9=""),"",L9*IF(N9="Hijau",Panduan!$B$7,IF(N9="Kuning",Panduan!$B$8,Panduan!$B$9)))</f>
        <v>1.9861111111111112</v>
      </c>
      <c r="Q9" s="3" t="s">
        <v>63</v>
      </c>
      <c r="R9" s="9">
        <f ca="1">COUNTIF(N5:N44,"Hijau")</f>
        <v>7</v>
      </c>
    </row>
    <row r="10" spans="1:18" x14ac:dyDescent="0.35">
      <c r="A10" s="4" t="s">
        <v>64</v>
      </c>
      <c r="B10" s="4" t="s">
        <v>65</v>
      </c>
      <c r="C10" s="4" t="s">
        <v>66</v>
      </c>
      <c r="D10" s="4" t="s">
        <v>51</v>
      </c>
      <c r="E10" s="4" t="s">
        <v>52</v>
      </c>
      <c r="F10" s="4" t="s">
        <v>62</v>
      </c>
      <c r="G10" s="5">
        <v>46293</v>
      </c>
      <c r="H10" s="4">
        <v>46</v>
      </c>
      <c r="I10" s="4">
        <v>90</v>
      </c>
      <c r="J10" s="4">
        <v>25</v>
      </c>
      <c r="K10" s="6">
        <f t="shared" si="0"/>
        <v>65</v>
      </c>
      <c r="L10" s="7">
        <f t="shared" si="1"/>
        <v>0.8305555555555556</v>
      </c>
      <c r="M10" s="8">
        <f ca="1">IF(G10="","",Panduan!$B$10-G10)</f>
        <v>21</v>
      </c>
      <c r="N10" s="6" t="str">
        <f ca="1">IF(M10="","",IF(M10&lt;=Panduan!$B$5,"Hijau",IF(M10&lt;=Panduan!$B$6,"Kuning","Merah")))</f>
        <v>Hijau</v>
      </c>
      <c r="O10" s="7">
        <f ca="1">IF(OR(L10="",N10=""),"",L10*IF(N10="Hijau",Panduan!$B$7,IF(N10="Kuning",Panduan!$B$8,Panduan!$B$9)))</f>
        <v>0.8305555555555556</v>
      </c>
    </row>
    <row r="11" spans="1:18" x14ac:dyDescent="0.35">
      <c r="A11" s="4" t="s">
        <v>67</v>
      </c>
      <c r="B11" s="4" t="s">
        <v>68</v>
      </c>
      <c r="C11" s="4" t="s">
        <v>56</v>
      </c>
      <c r="D11" s="4" t="s">
        <v>47</v>
      </c>
      <c r="E11" s="4" t="s">
        <v>69</v>
      </c>
      <c r="F11" s="4" t="s">
        <v>43</v>
      </c>
      <c r="G11" s="5">
        <v>46305</v>
      </c>
      <c r="H11" s="4">
        <v>40</v>
      </c>
      <c r="I11" s="4">
        <v>90</v>
      </c>
      <c r="J11" s="4">
        <v>25</v>
      </c>
      <c r="K11" s="6">
        <f t="shared" si="0"/>
        <v>65</v>
      </c>
      <c r="L11" s="7">
        <f t="shared" si="1"/>
        <v>0.72222222222222221</v>
      </c>
      <c r="M11" s="8">
        <f ca="1">IF(G11="","",Panduan!$B$10-G11)</f>
        <v>9</v>
      </c>
      <c r="N11" s="6" t="str">
        <f ca="1">IF(M11="","",IF(M11&lt;=Panduan!$B$5,"Hijau",IF(M11&lt;=Panduan!$B$6,"Kuning","Merah")))</f>
        <v>Hijau</v>
      </c>
      <c r="O11" s="7">
        <f ca="1">IF(OR(L11="",N11=""),"",L11*IF(N11="Hijau",Panduan!$B$7,IF(N11="Kuning",Panduan!$B$8,Panduan!$B$9)))</f>
        <v>0.72222222222222221</v>
      </c>
    </row>
    <row r="12" spans="1:18" x14ac:dyDescent="0.35">
      <c r="A12" s="4" t="s">
        <v>70</v>
      </c>
      <c r="B12" s="4" t="s">
        <v>71</v>
      </c>
      <c r="C12" s="4" t="s">
        <v>72</v>
      </c>
      <c r="D12" s="4" t="s">
        <v>47</v>
      </c>
      <c r="E12" s="4" t="s">
        <v>42</v>
      </c>
      <c r="F12" s="4" t="s">
        <v>57</v>
      </c>
      <c r="G12" s="5">
        <v>46307</v>
      </c>
      <c r="H12" s="4">
        <v>30</v>
      </c>
      <c r="I12" s="4">
        <v>90</v>
      </c>
      <c r="J12" s="4">
        <v>25</v>
      </c>
      <c r="K12" s="6">
        <f t="shared" si="0"/>
        <v>65</v>
      </c>
      <c r="L12" s="7">
        <f t="shared" si="1"/>
        <v>0.54166666666666663</v>
      </c>
      <c r="M12" s="8">
        <f ca="1">IF(G12="","",Panduan!$B$10-G12)</f>
        <v>7</v>
      </c>
      <c r="N12" s="6" t="str">
        <f ca="1">IF(M12="","",IF(M12&lt;=Panduan!$B$5,"Hijau",IF(M12&lt;=Panduan!$B$6,"Kuning","Merah")))</f>
        <v>Hijau</v>
      </c>
      <c r="O12" s="7">
        <f ca="1">IF(OR(L12="",N12=""),"",L12*IF(N12="Hijau",Panduan!$B$7,IF(N12="Kuning",Panduan!$B$8,Panduan!$B$9)))</f>
        <v>0.54166666666666663</v>
      </c>
    </row>
    <row r="13" spans="1:18" x14ac:dyDescent="0.35">
      <c r="A13" s="4" t="s">
        <v>73</v>
      </c>
      <c r="B13" s="4" t="s">
        <v>74</v>
      </c>
      <c r="C13" s="4" t="s">
        <v>56</v>
      </c>
      <c r="D13" s="4" t="s">
        <v>51</v>
      </c>
      <c r="E13" s="4" t="s">
        <v>52</v>
      </c>
      <c r="F13" s="4" t="s">
        <v>57</v>
      </c>
      <c r="G13" s="5">
        <v>46264</v>
      </c>
      <c r="H13" s="4">
        <v>22</v>
      </c>
      <c r="I13" s="4">
        <v>90</v>
      </c>
      <c r="J13" s="4">
        <v>25</v>
      </c>
      <c r="K13" s="6">
        <f t="shared" si="0"/>
        <v>65</v>
      </c>
      <c r="L13" s="7">
        <f t="shared" si="1"/>
        <v>0.3972222222222222</v>
      </c>
      <c r="M13" s="8">
        <f ca="1">IF(G13="","",Panduan!$B$10-G13)</f>
        <v>50</v>
      </c>
      <c r="N13" s="6" t="str">
        <f ca="1">IF(M13="","",IF(M13&lt;=Panduan!$B$5,"Hijau",IF(M13&lt;=Panduan!$B$6,"Kuning","Merah")))</f>
        <v>Hijau</v>
      </c>
      <c r="O13" s="7">
        <f ca="1">IF(OR(L13="",N13=""),"",L13*IF(N13="Hijau",Panduan!$B$7,IF(N13="Kuning",Panduan!$B$8,Panduan!$B$9)))</f>
        <v>0.3972222222222222</v>
      </c>
    </row>
    <row r="14" spans="1:18" x14ac:dyDescent="0.35">
      <c r="A14" s="4" t="s">
        <v>75</v>
      </c>
      <c r="B14" s="4" t="s">
        <v>76</v>
      </c>
      <c r="C14" s="4" t="s">
        <v>77</v>
      </c>
      <c r="D14" s="4" t="s">
        <v>78</v>
      </c>
      <c r="E14" s="4" t="s">
        <v>42</v>
      </c>
      <c r="F14" s="4" t="s">
        <v>57</v>
      </c>
      <c r="G14" s="5">
        <v>46193</v>
      </c>
      <c r="H14" s="4">
        <v>18</v>
      </c>
      <c r="I14" s="4">
        <v>90</v>
      </c>
      <c r="J14" s="4">
        <v>25</v>
      </c>
      <c r="K14" s="6">
        <f t="shared" si="0"/>
        <v>65</v>
      </c>
      <c r="L14" s="7">
        <f t="shared" si="1"/>
        <v>0.32500000000000001</v>
      </c>
      <c r="M14" s="8">
        <f ca="1">IF(G14="","",Panduan!$B$10-G14)</f>
        <v>121</v>
      </c>
      <c r="N14" s="6" t="str">
        <f ca="1">IF(M14="","",IF(M14&lt;=Panduan!$B$5,"Hijau",IF(M14&lt;=Panduan!$B$6,"Kuning","Merah")))</f>
        <v>Merah</v>
      </c>
      <c r="O14" s="7">
        <f ca="1">IF(OR(L14="",N14=""),"",L14*IF(N14="Hijau",Panduan!$B$7,IF(N14="Kuning",Panduan!$B$8,Panduan!$B$9)))</f>
        <v>0.65</v>
      </c>
    </row>
    <row r="15" spans="1:18" x14ac:dyDescent="0.35">
      <c r="A15" s="4"/>
      <c r="B15" s="4"/>
      <c r="C15" s="4"/>
      <c r="D15" s="4"/>
      <c r="E15" s="4"/>
      <c r="F15" s="4"/>
      <c r="G15" s="5"/>
      <c r="H15" s="4"/>
      <c r="I15" s="4"/>
      <c r="J15" s="4"/>
      <c r="K15" s="6" t="str">
        <f t="shared" si="0"/>
        <v/>
      </c>
      <c r="L15" s="7" t="str">
        <f t="shared" si="1"/>
        <v/>
      </c>
      <c r="M15" s="8" t="str">
        <f>IF(G15="","",Panduan!$B$10-G15)</f>
        <v/>
      </c>
      <c r="N15" s="6" t="str">
        <f>IF(M15="","",IF(M15&lt;=Panduan!$B$5,"Hijau",IF(M15&lt;=Panduan!$B$6,"Kuning","Merah")))</f>
        <v/>
      </c>
      <c r="O15" s="7" t="str">
        <f>IF(OR(L15="",N15=""),"",L15*IF(N15="Hijau",Panduan!$B$7,IF(N15="Kuning",Panduan!$B$8,Panduan!$B$9)))</f>
        <v/>
      </c>
    </row>
    <row r="16" spans="1:18" x14ac:dyDescent="0.35">
      <c r="A16" s="4"/>
      <c r="B16" s="4"/>
      <c r="C16" s="4"/>
      <c r="D16" s="4"/>
      <c r="E16" s="4"/>
      <c r="F16" s="4"/>
      <c r="G16" s="5"/>
      <c r="H16" s="4"/>
      <c r="I16" s="4"/>
      <c r="J16" s="4"/>
      <c r="K16" s="6" t="str">
        <f t="shared" si="0"/>
        <v/>
      </c>
      <c r="L16" s="7" t="str">
        <f t="shared" si="1"/>
        <v/>
      </c>
      <c r="M16" s="8" t="str">
        <f>IF(G16="","",Panduan!$B$10-G16)</f>
        <v/>
      </c>
      <c r="N16" s="6" t="str">
        <f>IF(M16="","",IF(M16&lt;=Panduan!$B$5,"Hijau",IF(M16&lt;=Panduan!$B$6,"Kuning","Merah")))</f>
        <v/>
      </c>
      <c r="O16" s="7" t="str">
        <f>IF(OR(L16="",N16=""),"",L16*IF(N16="Hijau",Panduan!$B$7,IF(N16="Kuning",Panduan!$B$8,Panduan!$B$9)))</f>
        <v/>
      </c>
    </row>
    <row r="17" spans="1:15" x14ac:dyDescent="0.35">
      <c r="A17" s="4"/>
      <c r="B17" s="4"/>
      <c r="C17" s="4"/>
      <c r="D17" s="4"/>
      <c r="E17" s="4"/>
      <c r="F17" s="4"/>
      <c r="G17" s="5"/>
      <c r="H17" s="4"/>
      <c r="I17" s="4"/>
      <c r="J17" s="4"/>
      <c r="K17" s="6" t="str">
        <f t="shared" si="0"/>
        <v/>
      </c>
      <c r="L17" s="7" t="str">
        <f t="shared" si="1"/>
        <v/>
      </c>
      <c r="M17" s="8" t="str">
        <f>IF(G17="","",Panduan!$B$10-G17)</f>
        <v/>
      </c>
      <c r="N17" s="6" t="str">
        <f>IF(M17="","",IF(M17&lt;=Panduan!$B$5,"Hijau",IF(M17&lt;=Panduan!$B$6,"Kuning","Merah")))</f>
        <v/>
      </c>
      <c r="O17" s="7" t="str">
        <f>IF(OR(L17="",N17=""),"",L17*IF(N17="Hijau",Panduan!$B$7,IF(N17="Kuning",Panduan!$B$8,Panduan!$B$9)))</f>
        <v/>
      </c>
    </row>
    <row r="18" spans="1:15" x14ac:dyDescent="0.35">
      <c r="A18" s="4"/>
      <c r="B18" s="4"/>
      <c r="C18" s="4"/>
      <c r="D18" s="4"/>
      <c r="E18" s="4"/>
      <c r="F18" s="4"/>
      <c r="G18" s="5"/>
      <c r="H18" s="4"/>
      <c r="I18" s="4"/>
      <c r="J18" s="4"/>
      <c r="K18" s="6" t="str">
        <f t="shared" si="0"/>
        <v/>
      </c>
      <c r="L18" s="7" t="str">
        <f t="shared" si="1"/>
        <v/>
      </c>
      <c r="M18" s="8" t="str">
        <f>IF(G18="","",Panduan!$B$10-G18)</f>
        <v/>
      </c>
      <c r="N18" s="6" t="str">
        <f>IF(M18="","",IF(M18&lt;=Panduan!$B$5,"Hijau",IF(M18&lt;=Panduan!$B$6,"Kuning","Merah")))</f>
        <v/>
      </c>
      <c r="O18" s="7" t="str">
        <f>IF(OR(L18="",N18=""),"",L18*IF(N18="Hijau",Panduan!$B$7,IF(N18="Kuning",Panduan!$B$8,Panduan!$B$9)))</f>
        <v/>
      </c>
    </row>
    <row r="19" spans="1:15" x14ac:dyDescent="0.35">
      <c r="A19" s="4"/>
      <c r="B19" s="4"/>
      <c r="C19" s="4"/>
      <c r="D19" s="4"/>
      <c r="E19" s="4"/>
      <c r="F19" s="4"/>
      <c r="G19" s="5"/>
      <c r="H19" s="4"/>
      <c r="I19" s="4"/>
      <c r="J19" s="4"/>
      <c r="K19" s="6" t="str">
        <f t="shared" si="0"/>
        <v/>
      </c>
      <c r="L19" s="7" t="str">
        <f t="shared" si="1"/>
        <v/>
      </c>
      <c r="M19" s="8" t="str">
        <f>IF(G19="","",Panduan!$B$10-G19)</f>
        <v/>
      </c>
      <c r="N19" s="6" t="str">
        <f>IF(M19="","",IF(M19&lt;=Panduan!$B$5,"Hijau",IF(M19&lt;=Panduan!$B$6,"Kuning","Merah")))</f>
        <v/>
      </c>
      <c r="O19" s="7" t="str">
        <f>IF(OR(L19="",N19=""),"",L19*IF(N19="Hijau",Panduan!$B$7,IF(N19="Kuning",Panduan!$B$8,Panduan!$B$9)))</f>
        <v/>
      </c>
    </row>
    <row r="20" spans="1:15" x14ac:dyDescent="0.35">
      <c r="A20" s="4"/>
      <c r="B20" s="4"/>
      <c r="C20" s="4"/>
      <c r="D20" s="4"/>
      <c r="E20" s="4"/>
      <c r="F20" s="4"/>
      <c r="G20" s="5"/>
      <c r="H20" s="4"/>
      <c r="I20" s="4"/>
      <c r="J20" s="4"/>
      <c r="K20" s="6" t="str">
        <f t="shared" si="0"/>
        <v/>
      </c>
      <c r="L20" s="7" t="str">
        <f t="shared" si="1"/>
        <v/>
      </c>
      <c r="M20" s="8" t="str">
        <f>IF(G20="","",Panduan!$B$10-G20)</f>
        <v/>
      </c>
      <c r="N20" s="6" t="str">
        <f>IF(M20="","",IF(M20&lt;=Panduan!$B$5,"Hijau",IF(M20&lt;=Panduan!$B$6,"Kuning","Merah")))</f>
        <v/>
      </c>
      <c r="O20" s="7" t="str">
        <f>IF(OR(L20="",N20=""),"",L20*IF(N20="Hijau",Panduan!$B$7,IF(N20="Kuning",Panduan!$B$8,Panduan!$B$9)))</f>
        <v/>
      </c>
    </row>
    <row r="21" spans="1:15" x14ac:dyDescent="0.35">
      <c r="A21" s="4"/>
      <c r="B21" s="4"/>
      <c r="C21" s="4"/>
      <c r="D21" s="4"/>
      <c r="E21" s="4"/>
      <c r="F21" s="4"/>
      <c r="G21" s="5"/>
      <c r="H21" s="4"/>
      <c r="I21" s="4"/>
      <c r="J21" s="4"/>
      <c r="K21" s="6" t="str">
        <f t="shared" si="0"/>
        <v/>
      </c>
      <c r="L21" s="7" t="str">
        <f t="shared" si="1"/>
        <v/>
      </c>
      <c r="M21" s="8" t="str">
        <f>IF(G21="","",Panduan!$B$10-G21)</f>
        <v/>
      </c>
      <c r="N21" s="6" t="str">
        <f>IF(M21="","",IF(M21&lt;=Panduan!$B$5,"Hijau",IF(M21&lt;=Panduan!$B$6,"Kuning","Merah")))</f>
        <v/>
      </c>
      <c r="O21" s="7" t="str">
        <f>IF(OR(L21="",N21=""),"",L21*IF(N21="Hijau",Panduan!$B$7,IF(N21="Kuning",Panduan!$B$8,Panduan!$B$9)))</f>
        <v/>
      </c>
    </row>
    <row r="22" spans="1:15" x14ac:dyDescent="0.35">
      <c r="A22" s="4"/>
      <c r="B22" s="4"/>
      <c r="C22" s="4"/>
      <c r="D22" s="4"/>
      <c r="E22" s="4"/>
      <c r="F22" s="4"/>
      <c r="G22" s="5"/>
      <c r="H22" s="4"/>
      <c r="I22" s="4"/>
      <c r="J22" s="4"/>
      <c r="K22" s="6" t="str">
        <f t="shared" si="0"/>
        <v/>
      </c>
      <c r="L22" s="7" t="str">
        <f t="shared" si="1"/>
        <v/>
      </c>
      <c r="M22" s="8" t="str">
        <f>IF(G22="","",Panduan!$B$10-G22)</f>
        <v/>
      </c>
      <c r="N22" s="6" t="str">
        <f>IF(M22="","",IF(M22&lt;=Panduan!$B$5,"Hijau",IF(M22&lt;=Panduan!$B$6,"Kuning","Merah")))</f>
        <v/>
      </c>
      <c r="O22" s="7" t="str">
        <f>IF(OR(L22="",N22=""),"",L22*IF(N22="Hijau",Panduan!$B$7,IF(N22="Kuning",Panduan!$B$8,Panduan!$B$9)))</f>
        <v/>
      </c>
    </row>
    <row r="23" spans="1:15" x14ac:dyDescent="0.35">
      <c r="A23" s="4"/>
      <c r="B23" s="4"/>
      <c r="C23" s="4"/>
      <c r="D23" s="4"/>
      <c r="E23" s="4"/>
      <c r="F23" s="4"/>
      <c r="G23" s="5"/>
      <c r="H23" s="4"/>
      <c r="I23" s="4"/>
      <c r="J23" s="4"/>
      <c r="K23" s="6" t="str">
        <f t="shared" si="0"/>
        <v/>
      </c>
      <c r="L23" s="7" t="str">
        <f t="shared" si="1"/>
        <v/>
      </c>
      <c r="M23" s="8" t="str">
        <f>IF(G23="","",Panduan!$B$10-G23)</f>
        <v/>
      </c>
      <c r="N23" s="6" t="str">
        <f>IF(M23="","",IF(M23&lt;=Panduan!$B$5,"Hijau",IF(M23&lt;=Panduan!$B$6,"Kuning","Merah")))</f>
        <v/>
      </c>
      <c r="O23" s="7" t="str">
        <f>IF(OR(L23="",N23=""),"",L23*IF(N23="Hijau",Panduan!$B$7,IF(N23="Kuning",Panduan!$B$8,Panduan!$B$9)))</f>
        <v/>
      </c>
    </row>
    <row r="24" spans="1:15" x14ac:dyDescent="0.35">
      <c r="A24" s="4"/>
      <c r="B24" s="4"/>
      <c r="C24" s="4"/>
      <c r="D24" s="4"/>
      <c r="E24" s="4"/>
      <c r="F24" s="4"/>
      <c r="G24" s="5"/>
      <c r="H24" s="4"/>
      <c r="I24" s="4"/>
      <c r="J24" s="4"/>
      <c r="K24" s="6" t="str">
        <f t="shared" si="0"/>
        <v/>
      </c>
      <c r="L24" s="7" t="str">
        <f t="shared" si="1"/>
        <v/>
      </c>
      <c r="M24" s="8" t="str">
        <f>IF(G24="","",Panduan!$B$10-G24)</f>
        <v/>
      </c>
      <c r="N24" s="6" t="str">
        <f>IF(M24="","",IF(M24&lt;=Panduan!$B$5,"Hijau",IF(M24&lt;=Panduan!$B$6,"Kuning","Merah")))</f>
        <v/>
      </c>
      <c r="O24" s="7" t="str">
        <f>IF(OR(L24="",N24=""),"",L24*IF(N24="Hijau",Panduan!$B$7,IF(N24="Kuning",Panduan!$B$8,Panduan!$B$9)))</f>
        <v/>
      </c>
    </row>
    <row r="25" spans="1:15" x14ac:dyDescent="0.35">
      <c r="A25" s="4"/>
      <c r="B25" s="4"/>
      <c r="C25" s="4"/>
      <c r="D25" s="4"/>
      <c r="E25" s="4"/>
      <c r="F25" s="4"/>
      <c r="G25" s="5"/>
      <c r="H25" s="4"/>
      <c r="I25" s="4"/>
      <c r="J25" s="4"/>
      <c r="K25" s="6" t="str">
        <f t="shared" si="0"/>
        <v/>
      </c>
      <c r="L25" s="7" t="str">
        <f t="shared" si="1"/>
        <v/>
      </c>
      <c r="M25" s="8" t="str">
        <f>IF(G25="","",Panduan!$B$10-G25)</f>
        <v/>
      </c>
      <c r="N25" s="6" t="str">
        <f>IF(M25="","",IF(M25&lt;=Panduan!$B$5,"Hijau",IF(M25&lt;=Panduan!$B$6,"Kuning","Merah")))</f>
        <v/>
      </c>
      <c r="O25" s="7" t="str">
        <f>IF(OR(L25="",N25=""),"",L25*IF(N25="Hijau",Panduan!$B$7,IF(N25="Kuning",Panduan!$B$8,Panduan!$B$9)))</f>
        <v/>
      </c>
    </row>
    <row r="26" spans="1:15" x14ac:dyDescent="0.35">
      <c r="A26" s="4"/>
      <c r="B26" s="4"/>
      <c r="C26" s="4"/>
      <c r="D26" s="4"/>
      <c r="E26" s="4"/>
      <c r="F26" s="4"/>
      <c r="G26" s="5"/>
      <c r="H26" s="4"/>
      <c r="I26" s="4"/>
      <c r="J26" s="4"/>
      <c r="K26" s="6" t="str">
        <f t="shared" si="0"/>
        <v/>
      </c>
      <c r="L26" s="7" t="str">
        <f t="shared" si="1"/>
        <v/>
      </c>
      <c r="M26" s="8" t="str">
        <f>IF(G26="","",Panduan!$B$10-G26)</f>
        <v/>
      </c>
      <c r="N26" s="6" t="str">
        <f>IF(M26="","",IF(M26&lt;=Panduan!$B$5,"Hijau",IF(M26&lt;=Panduan!$B$6,"Kuning","Merah")))</f>
        <v/>
      </c>
      <c r="O26" s="7" t="str">
        <f>IF(OR(L26="",N26=""),"",L26*IF(N26="Hijau",Panduan!$B$7,IF(N26="Kuning",Panduan!$B$8,Panduan!$B$9)))</f>
        <v/>
      </c>
    </row>
    <row r="27" spans="1:15" x14ac:dyDescent="0.35">
      <c r="A27" s="4"/>
      <c r="B27" s="4"/>
      <c r="C27" s="4"/>
      <c r="D27" s="4"/>
      <c r="E27" s="4"/>
      <c r="F27" s="4"/>
      <c r="G27" s="5"/>
      <c r="H27" s="4"/>
      <c r="I27" s="4"/>
      <c r="J27" s="4"/>
      <c r="K27" s="6" t="str">
        <f t="shared" si="0"/>
        <v/>
      </c>
      <c r="L27" s="7" t="str">
        <f t="shared" si="1"/>
        <v/>
      </c>
      <c r="M27" s="8" t="str">
        <f>IF(G27="","",Panduan!$B$10-G27)</f>
        <v/>
      </c>
      <c r="N27" s="6" t="str">
        <f>IF(M27="","",IF(M27&lt;=Panduan!$B$5,"Hijau",IF(M27&lt;=Panduan!$B$6,"Kuning","Merah")))</f>
        <v/>
      </c>
      <c r="O27" s="7" t="str">
        <f>IF(OR(L27="",N27=""),"",L27*IF(N27="Hijau",Panduan!$B$7,IF(N27="Kuning",Panduan!$B$8,Panduan!$B$9)))</f>
        <v/>
      </c>
    </row>
    <row r="28" spans="1:15" x14ac:dyDescent="0.35">
      <c r="A28" s="4"/>
      <c r="B28" s="4"/>
      <c r="C28" s="4"/>
      <c r="D28" s="4"/>
      <c r="E28" s="4"/>
      <c r="F28" s="4"/>
      <c r="G28" s="5"/>
      <c r="H28" s="4"/>
      <c r="I28" s="4"/>
      <c r="J28" s="4"/>
      <c r="K28" s="6" t="str">
        <f t="shared" si="0"/>
        <v/>
      </c>
      <c r="L28" s="7" t="str">
        <f t="shared" si="1"/>
        <v/>
      </c>
      <c r="M28" s="8" t="str">
        <f>IF(G28="","",Panduan!$B$10-G28)</f>
        <v/>
      </c>
      <c r="N28" s="6" t="str">
        <f>IF(M28="","",IF(M28&lt;=Panduan!$B$5,"Hijau",IF(M28&lt;=Panduan!$B$6,"Kuning","Merah")))</f>
        <v/>
      </c>
      <c r="O28" s="7" t="str">
        <f>IF(OR(L28="",N28=""),"",L28*IF(N28="Hijau",Panduan!$B$7,IF(N28="Kuning",Panduan!$B$8,Panduan!$B$9)))</f>
        <v/>
      </c>
    </row>
    <row r="29" spans="1:15" x14ac:dyDescent="0.35">
      <c r="A29" s="4"/>
      <c r="B29" s="4"/>
      <c r="C29" s="4"/>
      <c r="D29" s="4"/>
      <c r="E29" s="4"/>
      <c r="F29" s="4"/>
      <c r="G29" s="5"/>
      <c r="H29" s="4"/>
      <c r="I29" s="4"/>
      <c r="J29" s="4"/>
      <c r="K29" s="6" t="str">
        <f t="shared" si="0"/>
        <v/>
      </c>
      <c r="L29" s="7" t="str">
        <f t="shared" si="1"/>
        <v/>
      </c>
      <c r="M29" s="8" t="str">
        <f>IF(G29="","",Panduan!$B$10-G29)</f>
        <v/>
      </c>
      <c r="N29" s="6" t="str">
        <f>IF(M29="","",IF(M29&lt;=Panduan!$B$5,"Hijau",IF(M29&lt;=Panduan!$B$6,"Kuning","Merah")))</f>
        <v/>
      </c>
      <c r="O29" s="7" t="str">
        <f>IF(OR(L29="",N29=""),"",L29*IF(N29="Hijau",Panduan!$B$7,IF(N29="Kuning",Panduan!$B$8,Panduan!$B$9)))</f>
        <v/>
      </c>
    </row>
    <row r="30" spans="1:15" x14ac:dyDescent="0.35">
      <c r="A30" s="4"/>
      <c r="B30" s="4"/>
      <c r="C30" s="4"/>
      <c r="D30" s="4"/>
      <c r="E30" s="4"/>
      <c r="F30" s="4"/>
      <c r="G30" s="5"/>
      <c r="H30" s="4"/>
      <c r="I30" s="4"/>
      <c r="J30" s="4"/>
      <c r="K30" s="6" t="str">
        <f t="shared" si="0"/>
        <v/>
      </c>
      <c r="L30" s="7" t="str">
        <f t="shared" si="1"/>
        <v/>
      </c>
      <c r="M30" s="8" t="str">
        <f>IF(G30="","",Panduan!$B$10-G30)</f>
        <v/>
      </c>
      <c r="N30" s="6" t="str">
        <f>IF(M30="","",IF(M30&lt;=Panduan!$B$5,"Hijau",IF(M30&lt;=Panduan!$B$6,"Kuning","Merah")))</f>
        <v/>
      </c>
      <c r="O30" s="7" t="str">
        <f>IF(OR(L30="",N30=""),"",L30*IF(N30="Hijau",Panduan!$B$7,IF(N30="Kuning",Panduan!$B$8,Panduan!$B$9)))</f>
        <v/>
      </c>
    </row>
    <row r="31" spans="1:15" x14ac:dyDescent="0.35">
      <c r="A31" s="4"/>
      <c r="B31" s="4"/>
      <c r="C31" s="4"/>
      <c r="D31" s="4"/>
      <c r="E31" s="4"/>
      <c r="F31" s="4"/>
      <c r="G31" s="5"/>
      <c r="H31" s="4"/>
      <c r="I31" s="4"/>
      <c r="J31" s="4"/>
      <c r="K31" s="6" t="str">
        <f t="shared" si="0"/>
        <v/>
      </c>
      <c r="L31" s="7" t="str">
        <f t="shared" si="1"/>
        <v/>
      </c>
      <c r="M31" s="8" t="str">
        <f>IF(G31="","",Panduan!$B$10-G31)</f>
        <v/>
      </c>
      <c r="N31" s="6" t="str">
        <f>IF(M31="","",IF(M31&lt;=Panduan!$B$5,"Hijau",IF(M31&lt;=Panduan!$B$6,"Kuning","Merah")))</f>
        <v/>
      </c>
      <c r="O31" s="7" t="str">
        <f>IF(OR(L31="",N31=""),"",L31*IF(N31="Hijau",Panduan!$B$7,IF(N31="Kuning",Panduan!$B$8,Panduan!$B$9)))</f>
        <v/>
      </c>
    </row>
    <row r="32" spans="1:15" x14ac:dyDescent="0.35">
      <c r="A32" s="4"/>
      <c r="B32" s="4"/>
      <c r="C32" s="4"/>
      <c r="D32" s="4"/>
      <c r="E32" s="4"/>
      <c r="F32" s="4"/>
      <c r="G32" s="5"/>
      <c r="H32" s="4"/>
      <c r="I32" s="4"/>
      <c r="J32" s="4"/>
      <c r="K32" s="6" t="str">
        <f t="shared" si="0"/>
        <v/>
      </c>
      <c r="L32" s="7" t="str">
        <f t="shared" si="1"/>
        <v/>
      </c>
      <c r="M32" s="8" t="str">
        <f>IF(G32="","",Panduan!$B$10-G32)</f>
        <v/>
      </c>
      <c r="N32" s="6" t="str">
        <f>IF(M32="","",IF(M32&lt;=Panduan!$B$5,"Hijau",IF(M32&lt;=Panduan!$B$6,"Kuning","Merah")))</f>
        <v/>
      </c>
      <c r="O32" s="7" t="str">
        <f>IF(OR(L32="",N32=""),"",L32*IF(N32="Hijau",Panduan!$B$7,IF(N32="Kuning",Panduan!$B$8,Panduan!$B$9)))</f>
        <v/>
      </c>
    </row>
    <row r="33" spans="1:15" x14ac:dyDescent="0.35">
      <c r="A33" s="4"/>
      <c r="B33" s="4"/>
      <c r="C33" s="4"/>
      <c r="D33" s="4"/>
      <c r="E33" s="4"/>
      <c r="F33" s="4"/>
      <c r="G33" s="5"/>
      <c r="H33" s="4"/>
      <c r="I33" s="4"/>
      <c r="J33" s="4"/>
      <c r="K33" s="6" t="str">
        <f t="shared" si="0"/>
        <v/>
      </c>
      <c r="L33" s="7" t="str">
        <f t="shared" si="1"/>
        <v/>
      </c>
      <c r="M33" s="8" t="str">
        <f>IF(G33="","",Panduan!$B$10-G33)</f>
        <v/>
      </c>
      <c r="N33" s="6" t="str">
        <f>IF(M33="","",IF(M33&lt;=Panduan!$B$5,"Hijau",IF(M33&lt;=Panduan!$B$6,"Kuning","Merah")))</f>
        <v/>
      </c>
      <c r="O33" s="7" t="str">
        <f>IF(OR(L33="",N33=""),"",L33*IF(N33="Hijau",Panduan!$B$7,IF(N33="Kuning",Panduan!$B$8,Panduan!$B$9)))</f>
        <v/>
      </c>
    </row>
    <row r="34" spans="1:15" x14ac:dyDescent="0.35">
      <c r="A34" s="4"/>
      <c r="B34" s="4"/>
      <c r="C34" s="4"/>
      <c r="D34" s="4"/>
      <c r="E34" s="4"/>
      <c r="F34" s="4"/>
      <c r="G34" s="5"/>
      <c r="H34" s="4"/>
      <c r="I34" s="4"/>
      <c r="J34" s="4"/>
      <c r="K34" s="6" t="str">
        <f t="shared" si="0"/>
        <v/>
      </c>
      <c r="L34" s="7" t="str">
        <f t="shared" si="1"/>
        <v/>
      </c>
      <c r="M34" s="8" t="str">
        <f>IF(G34="","",Panduan!$B$10-G34)</f>
        <v/>
      </c>
      <c r="N34" s="6" t="str">
        <f>IF(M34="","",IF(M34&lt;=Panduan!$B$5,"Hijau",IF(M34&lt;=Panduan!$B$6,"Kuning","Merah")))</f>
        <v/>
      </c>
      <c r="O34" s="7" t="str">
        <f>IF(OR(L34="",N34=""),"",L34*IF(N34="Hijau",Panduan!$B$7,IF(N34="Kuning",Panduan!$B$8,Panduan!$B$9)))</f>
        <v/>
      </c>
    </row>
    <row r="35" spans="1:15" x14ac:dyDescent="0.35">
      <c r="A35" s="4"/>
      <c r="B35" s="4"/>
      <c r="C35" s="4"/>
      <c r="D35" s="4"/>
      <c r="E35" s="4"/>
      <c r="F35" s="4"/>
      <c r="G35" s="5"/>
      <c r="H35" s="4"/>
      <c r="I35" s="4"/>
      <c r="J35" s="4"/>
      <c r="K35" s="6" t="str">
        <f t="shared" si="0"/>
        <v/>
      </c>
      <c r="L35" s="7" t="str">
        <f t="shared" si="1"/>
        <v/>
      </c>
      <c r="M35" s="8" t="str">
        <f>IF(G35="","",Panduan!$B$10-G35)</f>
        <v/>
      </c>
      <c r="N35" s="6" t="str">
        <f>IF(M35="","",IF(M35&lt;=Panduan!$B$5,"Hijau",IF(M35&lt;=Panduan!$B$6,"Kuning","Merah")))</f>
        <v/>
      </c>
      <c r="O35" s="7" t="str">
        <f>IF(OR(L35="",N35=""),"",L35*IF(N35="Hijau",Panduan!$B$7,IF(N35="Kuning",Panduan!$B$8,Panduan!$B$9)))</f>
        <v/>
      </c>
    </row>
    <row r="36" spans="1:15" x14ac:dyDescent="0.35">
      <c r="A36" s="4"/>
      <c r="B36" s="4"/>
      <c r="C36" s="4"/>
      <c r="D36" s="4"/>
      <c r="E36" s="4"/>
      <c r="F36" s="4"/>
      <c r="G36" s="5"/>
      <c r="H36" s="4"/>
      <c r="I36" s="4"/>
      <c r="J36" s="4"/>
      <c r="K36" s="6" t="str">
        <f t="shared" si="0"/>
        <v/>
      </c>
      <c r="L36" s="7" t="str">
        <f t="shared" si="1"/>
        <v/>
      </c>
      <c r="M36" s="8" t="str">
        <f>IF(G36="","",Panduan!$B$10-G36)</f>
        <v/>
      </c>
      <c r="N36" s="6" t="str">
        <f>IF(M36="","",IF(M36&lt;=Panduan!$B$5,"Hijau",IF(M36&lt;=Panduan!$B$6,"Kuning","Merah")))</f>
        <v/>
      </c>
      <c r="O36" s="7" t="str">
        <f>IF(OR(L36="",N36=""),"",L36*IF(N36="Hijau",Panduan!$B$7,IF(N36="Kuning",Panduan!$B$8,Panduan!$B$9)))</f>
        <v/>
      </c>
    </row>
    <row r="37" spans="1:15" x14ac:dyDescent="0.35">
      <c r="A37" s="4"/>
      <c r="B37" s="4"/>
      <c r="C37" s="4"/>
      <c r="D37" s="4"/>
      <c r="E37" s="4"/>
      <c r="F37" s="4"/>
      <c r="G37" s="5"/>
      <c r="H37" s="4"/>
      <c r="I37" s="4"/>
      <c r="J37" s="4"/>
      <c r="K37" s="6" t="str">
        <f t="shared" si="0"/>
        <v/>
      </c>
      <c r="L37" s="7" t="str">
        <f t="shared" si="1"/>
        <v/>
      </c>
      <c r="M37" s="8" t="str">
        <f>IF(G37="","",Panduan!$B$10-G37)</f>
        <v/>
      </c>
      <c r="N37" s="6" t="str">
        <f>IF(M37="","",IF(M37&lt;=Panduan!$B$5,"Hijau",IF(M37&lt;=Panduan!$B$6,"Kuning","Merah")))</f>
        <v/>
      </c>
      <c r="O37" s="7" t="str">
        <f>IF(OR(L37="",N37=""),"",L37*IF(N37="Hijau",Panduan!$B$7,IF(N37="Kuning",Panduan!$B$8,Panduan!$B$9)))</f>
        <v/>
      </c>
    </row>
    <row r="38" spans="1:15" x14ac:dyDescent="0.35">
      <c r="A38" s="4"/>
      <c r="B38" s="4"/>
      <c r="C38" s="4"/>
      <c r="D38" s="4"/>
      <c r="E38" s="4"/>
      <c r="F38" s="4"/>
      <c r="G38" s="5"/>
      <c r="H38" s="4"/>
      <c r="I38" s="4"/>
      <c r="J38" s="4"/>
      <c r="K38" s="6" t="str">
        <f t="shared" si="0"/>
        <v/>
      </c>
      <c r="L38" s="7" t="str">
        <f t="shared" si="1"/>
        <v/>
      </c>
      <c r="M38" s="8" t="str">
        <f>IF(G38="","",Panduan!$B$10-G38)</f>
        <v/>
      </c>
      <c r="N38" s="6" t="str">
        <f>IF(M38="","",IF(M38&lt;=Panduan!$B$5,"Hijau",IF(M38&lt;=Panduan!$B$6,"Kuning","Merah")))</f>
        <v/>
      </c>
      <c r="O38" s="7" t="str">
        <f>IF(OR(L38="",N38=""),"",L38*IF(N38="Hijau",Panduan!$B$7,IF(N38="Kuning",Panduan!$B$8,Panduan!$B$9)))</f>
        <v/>
      </c>
    </row>
    <row r="39" spans="1:15" x14ac:dyDescent="0.35">
      <c r="A39" s="4"/>
      <c r="B39" s="4"/>
      <c r="C39" s="4"/>
      <c r="D39" s="4"/>
      <c r="E39" s="4"/>
      <c r="F39" s="4"/>
      <c r="G39" s="5"/>
      <c r="H39" s="4"/>
      <c r="I39" s="4"/>
      <c r="J39" s="4"/>
      <c r="K39" s="6" t="str">
        <f t="shared" si="0"/>
        <v/>
      </c>
      <c r="L39" s="7" t="str">
        <f t="shared" si="1"/>
        <v/>
      </c>
      <c r="M39" s="8" t="str">
        <f>IF(G39="","",Panduan!$B$10-G39)</f>
        <v/>
      </c>
      <c r="N39" s="6" t="str">
        <f>IF(M39="","",IF(M39&lt;=Panduan!$B$5,"Hijau",IF(M39&lt;=Panduan!$B$6,"Kuning","Merah")))</f>
        <v/>
      </c>
      <c r="O39" s="7" t="str">
        <f>IF(OR(L39="",N39=""),"",L39*IF(N39="Hijau",Panduan!$B$7,IF(N39="Kuning",Panduan!$B$8,Panduan!$B$9)))</f>
        <v/>
      </c>
    </row>
    <row r="40" spans="1:15" x14ac:dyDescent="0.35">
      <c r="A40" s="4"/>
      <c r="B40" s="4"/>
      <c r="C40" s="4"/>
      <c r="D40" s="4"/>
      <c r="E40" s="4"/>
      <c r="F40" s="4"/>
      <c r="G40" s="5"/>
      <c r="H40" s="4"/>
      <c r="I40" s="4"/>
      <c r="J40" s="4"/>
      <c r="K40" s="6" t="str">
        <f t="shared" si="0"/>
        <v/>
      </c>
      <c r="L40" s="7" t="str">
        <f t="shared" si="1"/>
        <v/>
      </c>
      <c r="M40" s="8" t="str">
        <f>IF(G40="","",Panduan!$B$10-G40)</f>
        <v/>
      </c>
      <c r="N40" s="6" t="str">
        <f>IF(M40="","",IF(M40&lt;=Panduan!$B$5,"Hijau",IF(M40&lt;=Panduan!$B$6,"Kuning","Merah")))</f>
        <v/>
      </c>
      <c r="O40" s="7" t="str">
        <f>IF(OR(L40="",N40=""),"",L40*IF(N40="Hijau",Panduan!$B$7,IF(N40="Kuning",Panduan!$B$8,Panduan!$B$9)))</f>
        <v/>
      </c>
    </row>
    <row r="41" spans="1:15" x14ac:dyDescent="0.35">
      <c r="A41" s="4"/>
      <c r="B41" s="4"/>
      <c r="C41" s="4"/>
      <c r="D41" s="4"/>
      <c r="E41" s="4"/>
      <c r="F41" s="4"/>
      <c r="G41" s="5"/>
      <c r="H41" s="4"/>
      <c r="I41" s="4"/>
      <c r="J41" s="4"/>
      <c r="K41" s="6" t="str">
        <f t="shared" si="0"/>
        <v/>
      </c>
      <c r="L41" s="7" t="str">
        <f t="shared" si="1"/>
        <v/>
      </c>
      <c r="M41" s="8" t="str">
        <f>IF(G41="","",Panduan!$B$10-G41)</f>
        <v/>
      </c>
      <c r="N41" s="6" t="str">
        <f>IF(M41="","",IF(M41&lt;=Panduan!$B$5,"Hijau",IF(M41&lt;=Panduan!$B$6,"Kuning","Merah")))</f>
        <v/>
      </c>
      <c r="O41" s="7" t="str">
        <f>IF(OR(L41="",N41=""),"",L41*IF(N41="Hijau",Panduan!$B$7,IF(N41="Kuning",Panduan!$B$8,Panduan!$B$9)))</f>
        <v/>
      </c>
    </row>
    <row r="42" spans="1:15" x14ac:dyDescent="0.35">
      <c r="A42" s="4"/>
      <c r="B42" s="4"/>
      <c r="C42" s="4"/>
      <c r="D42" s="4"/>
      <c r="E42" s="4"/>
      <c r="F42" s="4"/>
      <c r="G42" s="5"/>
      <c r="H42" s="4"/>
      <c r="I42" s="4"/>
      <c r="J42" s="4"/>
      <c r="K42" s="6" t="str">
        <f t="shared" si="0"/>
        <v/>
      </c>
      <c r="L42" s="7" t="str">
        <f t="shared" si="1"/>
        <v/>
      </c>
      <c r="M42" s="8" t="str">
        <f>IF(G42="","",Panduan!$B$10-G42)</f>
        <v/>
      </c>
      <c r="N42" s="6" t="str">
        <f>IF(M42="","",IF(M42&lt;=Panduan!$B$5,"Hijau",IF(M42&lt;=Panduan!$B$6,"Kuning","Merah")))</f>
        <v/>
      </c>
      <c r="O42" s="7" t="str">
        <f>IF(OR(L42="",N42=""),"",L42*IF(N42="Hijau",Panduan!$B$7,IF(N42="Kuning",Panduan!$B$8,Panduan!$B$9)))</f>
        <v/>
      </c>
    </row>
    <row r="43" spans="1:15" x14ac:dyDescent="0.35">
      <c r="A43" s="4"/>
      <c r="B43" s="4"/>
      <c r="C43" s="4"/>
      <c r="D43" s="4"/>
      <c r="E43" s="4"/>
      <c r="F43" s="4"/>
      <c r="G43" s="5"/>
      <c r="H43" s="4"/>
      <c r="I43" s="4"/>
      <c r="J43" s="4"/>
      <c r="K43" s="6" t="str">
        <f t="shared" si="0"/>
        <v/>
      </c>
      <c r="L43" s="7" t="str">
        <f t="shared" si="1"/>
        <v/>
      </c>
      <c r="M43" s="8" t="str">
        <f>IF(G43="","",Panduan!$B$10-G43)</f>
        <v/>
      </c>
      <c r="N43" s="6" t="str">
        <f>IF(M43="","",IF(M43&lt;=Panduan!$B$5,"Hijau",IF(M43&lt;=Panduan!$B$6,"Kuning","Merah")))</f>
        <v/>
      </c>
      <c r="O43" s="7" t="str">
        <f>IF(OR(L43="",N43=""),"",L43*IF(N43="Hijau",Panduan!$B$7,IF(N43="Kuning",Panduan!$B$8,Panduan!$B$9)))</f>
        <v/>
      </c>
    </row>
    <row r="44" spans="1:15" x14ac:dyDescent="0.35">
      <c r="A44" s="4"/>
      <c r="B44" s="4"/>
      <c r="C44" s="4"/>
      <c r="D44" s="4"/>
      <c r="E44" s="4"/>
      <c r="F44" s="4"/>
      <c r="G44" s="5"/>
      <c r="H44" s="4"/>
      <c r="I44" s="4"/>
      <c r="J44" s="4"/>
      <c r="K44" s="6" t="str">
        <f t="shared" si="0"/>
        <v/>
      </c>
      <c r="L44" s="7" t="str">
        <f t="shared" si="1"/>
        <v/>
      </c>
      <c r="M44" s="8" t="str">
        <f>IF(G44="","",Panduan!$B$10-G44)</f>
        <v/>
      </c>
      <c r="N44" s="6" t="str">
        <f>IF(M44="","",IF(M44&lt;=Panduan!$B$5,"Hijau",IF(M44&lt;=Panduan!$B$6,"Kuning","Merah")))</f>
        <v/>
      </c>
      <c r="O44" s="7" t="str">
        <f>IF(OR(L44="",N44=""),"",L44*IF(N44="Hijau",Panduan!$B$7,IF(N44="Kuning",Panduan!$B$8,Panduan!$B$9)))</f>
        <v/>
      </c>
    </row>
  </sheetData>
  <conditionalFormatting sqref="N5:N44">
    <cfRule type="cellIs" dxfId="2" priority="2" operator="equal">
      <formula>"Hijau"</formula>
    </cfRule>
    <cfRule type="cellIs" dxfId="1" priority="3" operator="equal">
      <formula>"Kuning"</formula>
    </cfRule>
    <cfRule type="cellIs" dxfId="0" priority="4" operator="equal">
      <formula>"Merah"</formula>
    </cfRule>
  </conditionalFormatting>
  <dataValidations count="2">
    <dataValidation type="list" allowBlank="1" sqref="D5:D44" xr:uid="{00000000-0002-0000-0100-000000000000}">
      <formula1>"FAQ,Panduan langkah,Troubleshooting,Fakta cepat berubah,Playbook sales"</formula1>
      <formula2>0</formula2>
    </dataValidation>
    <dataValidation type="list" allowBlank="1" sqref="E5:E44" xr:uid="{00000000-0002-0000-0100-000001000000}">
      <formula1>"Internal,Eksternal,Hybrid"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30"/>
  <sheetViews>
    <sheetView tabSelected="1" zoomScaleNormal="100" workbookViewId="0">
      <selection activeCell="G14" sqref="G14"/>
    </sheetView>
  </sheetViews>
  <sheetFormatPr defaultColWidth="8.6328125" defaultRowHeight="14.5" x14ac:dyDescent="0.35"/>
  <cols>
    <col min="1" max="1" width="26" customWidth="1"/>
    <col min="2" max="2" width="14" customWidth="1"/>
    <col min="3" max="3" width="18" customWidth="1"/>
    <col min="4" max="4" width="14" customWidth="1"/>
    <col min="5" max="5" width="20" customWidth="1"/>
    <col min="6" max="6" width="3" customWidth="1"/>
    <col min="7" max="7" width="24" customWidth="1"/>
    <col min="8" max="8" width="12" customWidth="1"/>
  </cols>
  <sheetData>
    <row r="1" spans="1:8" ht="18" x14ac:dyDescent="0.4">
      <c r="A1" s="16" t="s">
        <v>79</v>
      </c>
    </row>
    <row r="3" spans="1:8" x14ac:dyDescent="0.35">
      <c r="A3" s="2" t="s">
        <v>80</v>
      </c>
      <c r="B3" s="11">
        <v>840</v>
      </c>
    </row>
    <row r="5" spans="1:8" ht="30" customHeight="1" x14ac:dyDescent="0.35">
      <c r="A5" s="23" t="s">
        <v>81</v>
      </c>
      <c r="B5" s="23" t="s">
        <v>82</v>
      </c>
      <c r="C5" s="23" t="s">
        <v>83</v>
      </c>
      <c r="D5" s="23" t="s">
        <v>84</v>
      </c>
      <c r="E5" s="23" t="s">
        <v>85</v>
      </c>
      <c r="G5" s="2" t="s">
        <v>37</v>
      </c>
    </row>
    <row r="6" spans="1:8" x14ac:dyDescent="0.35">
      <c r="A6" s="24" t="s">
        <v>86</v>
      </c>
      <c r="B6" s="24">
        <v>96</v>
      </c>
      <c r="C6" s="12">
        <f t="shared" ref="C6:C15" si="0">IF($B$3=0,0,B6/$B$3)</f>
        <v>0.11428571428571428</v>
      </c>
      <c r="D6" s="12">
        <f>IF($B$3=0,0,SUM($B$6:B6)/$B$3)</f>
        <v>0.11428571428571428</v>
      </c>
      <c r="E6" s="24" t="s">
        <v>87</v>
      </c>
      <c r="G6" s="3" t="s">
        <v>88</v>
      </c>
      <c r="H6" s="3">
        <f>SUM(B6:B30)</f>
        <v>521</v>
      </c>
    </row>
    <row r="7" spans="1:8" x14ac:dyDescent="0.35">
      <c r="A7" s="24" t="s">
        <v>89</v>
      </c>
      <c r="B7" s="24">
        <v>78</v>
      </c>
      <c r="C7" s="12">
        <f t="shared" si="0"/>
        <v>9.285714285714286E-2</v>
      </c>
      <c r="D7" s="12">
        <f>IF($B$3=0,0,SUM($B$6:B7)/$B$3)</f>
        <v>0.20714285714285716</v>
      </c>
      <c r="E7" s="24" t="s">
        <v>87</v>
      </c>
      <c r="G7" s="3" t="s">
        <v>90</v>
      </c>
      <c r="H7" s="13">
        <f>IF(B3=0,0,H6/B3)</f>
        <v>0.62023809523809526</v>
      </c>
    </row>
    <row r="8" spans="1:8" x14ac:dyDescent="0.35">
      <c r="A8" s="24" t="s">
        <v>91</v>
      </c>
      <c r="B8" s="24">
        <v>74</v>
      </c>
      <c r="C8" s="12">
        <f t="shared" si="0"/>
        <v>8.8095238095238101E-2</v>
      </c>
      <c r="D8" s="12">
        <f>IF($B$3=0,0,SUM($B$6:B8)/$B$3)</f>
        <v>0.29523809523809524</v>
      </c>
      <c r="E8" s="24" t="s">
        <v>87</v>
      </c>
    </row>
    <row r="9" spans="1:8" x14ac:dyDescent="0.35">
      <c r="A9" s="24" t="s">
        <v>55</v>
      </c>
      <c r="B9" s="24">
        <v>62</v>
      </c>
      <c r="C9" s="12">
        <f t="shared" si="0"/>
        <v>7.3809523809523811E-2</v>
      </c>
      <c r="D9" s="12">
        <f>IF($B$3=0,0,SUM($B$6:B9)/$B$3)</f>
        <v>0.36904761904761907</v>
      </c>
      <c r="E9" s="24" t="s">
        <v>92</v>
      </c>
      <c r="G9" s="14" t="s">
        <v>93</v>
      </c>
    </row>
    <row r="10" spans="1:8" x14ac:dyDescent="0.35">
      <c r="A10" s="24" t="s">
        <v>60</v>
      </c>
      <c r="B10" s="24">
        <v>55</v>
      </c>
      <c r="C10" s="12">
        <f t="shared" si="0"/>
        <v>6.5476190476190479E-2</v>
      </c>
      <c r="D10" s="12">
        <f>IF($B$3=0,0,SUM($B$6:B10)/$B$3)</f>
        <v>0.43452380952380953</v>
      </c>
      <c r="E10" s="24" t="s">
        <v>92</v>
      </c>
    </row>
    <row r="11" spans="1:8" x14ac:dyDescent="0.35">
      <c r="A11" s="24" t="s">
        <v>94</v>
      </c>
      <c r="B11" s="24">
        <v>46</v>
      </c>
      <c r="C11" s="12">
        <f t="shared" si="0"/>
        <v>5.4761904761904762E-2</v>
      </c>
      <c r="D11" s="12">
        <f>IF($B$3=0,0,SUM($B$6:B11)/$B$3)</f>
        <v>0.48928571428571427</v>
      </c>
      <c r="E11" s="24" t="s">
        <v>92</v>
      </c>
    </row>
    <row r="12" spans="1:8" x14ac:dyDescent="0.35">
      <c r="A12" s="24" t="s">
        <v>95</v>
      </c>
      <c r="B12" s="24">
        <v>40</v>
      </c>
      <c r="C12" s="12">
        <f t="shared" si="0"/>
        <v>4.7619047619047616E-2</v>
      </c>
      <c r="D12" s="12">
        <f>IF($B$3=0,0,SUM($B$6:B12)/$B$3)</f>
        <v>0.53690476190476188</v>
      </c>
      <c r="E12" s="24" t="s">
        <v>92</v>
      </c>
    </row>
    <row r="13" spans="1:8" x14ac:dyDescent="0.35">
      <c r="A13" s="24" t="s">
        <v>71</v>
      </c>
      <c r="B13" s="24">
        <v>30</v>
      </c>
      <c r="C13" s="12">
        <f t="shared" si="0"/>
        <v>3.5714285714285712E-2</v>
      </c>
      <c r="D13" s="12">
        <f>IF($B$3=0,0,SUM($B$6:B13)/$B$3)</f>
        <v>0.57261904761904758</v>
      </c>
      <c r="E13" s="24" t="s">
        <v>92</v>
      </c>
    </row>
    <row r="14" spans="1:8" x14ac:dyDescent="0.35">
      <c r="A14" s="24" t="s">
        <v>74</v>
      </c>
      <c r="B14" s="24">
        <v>22</v>
      </c>
      <c r="C14" s="12">
        <f t="shared" si="0"/>
        <v>2.6190476190476191E-2</v>
      </c>
      <c r="D14" s="12">
        <f>IF($B$3=0,0,SUM($B$6:B14)/$B$3)</f>
        <v>0.59880952380952379</v>
      </c>
      <c r="E14" s="24" t="s">
        <v>92</v>
      </c>
    </row>
    <row r="15" spans="1:8" x14ac:dyDescent="0.35">
      <c r="A15" s="24" t="s">
        <v>76</v>
      </c>
      <c r="B15" s="24">
        <v>18</v>
      </c>
      <c r="C15" s="12">
        <f t="shared" si="0"/>
        <v>2.1428571428571429E-2</v>
      </c>
      <c r="D15" s="12">
        <f>IF($B$3=0,0,SUM($B$6:B15)/$B$3)</f>
        <v>0.62023809523809526</v>
      </c>
      <c r="E15" s="24" t="s">
        <v>92</v>
      </c>
    </row>
    <row r="16" spans="1:8" x14ac:dyDescent="0.35">
      <c r="A16" s="4"/>
      <c r="B16" s="4"/>
      <c r="C16" s="12" t="str">
        <f t="shared" ref="C16:C30" si="1">IF(OR($B$3=0,B16=""),"",B16/$B$3)</f>
        <v/>
      </c>
      <c r="D16" s="12" t="str">
        <f>IF(OR($B$3=0,B16=""),"",SUM($B$6:B16)/$B$3)</f>
        <v/>
      </c>
      <c r="E16" s="15"/>
    </row>
    <row r="17" spans="1:5" x14ac:dyDescent="0.35">
      <c r="A17" s="4"/>
      <c r="B17" s="4"/>
      <c r="C17" s="12" t="str">
        <f t="shared" si="1"/>
        <v/>
      </c>
      <c r="D17" s="12" t="str">
        <f>IF(OR($B$3=0,B17=""),"",SUM($B$6:B17)/$B$3)</f>
        <v/>
      </c>
      <c r="E17" s="15"/>
    </row>
    <row r="18" spans="1:5" x14ac:dyDescent="0.35">
      <c r="A18" s="4"/>
      <c r="B18" s="4"/>
      <c r="C18" s="12" t="str">
        <f t="shared" si="1"/>
        <v/>
      </c>
      <c r="D18" s="12" t="str">
        <f>IF(OR($B$3=0,B18=""),"",SUM($B$6:B18)/$B$3)</f>
        <v/>
      </c>
      <c r="E18" s="15"/>
    </row>
    <row r="19" spans="1:5" x14ac:dyDescent="0.35">
      <c r="A19" s="4"/>
      <c r="B19" s="4"/>
      <c r="C19" s="12" t="str">
        <f t="shared" si="1"/>
        <v/>
      </c>
      <c r="D19" s="12" t="str">
        <f>IF(OR($B$3=0,B19=""),"",SUM($B$6:B19)/$B$3)</f>
        <v/>
      </c>
      <c r="E19" s="15"/>
    </row>
    <row r="20" spans="1:5" x14ac:dyDescent="0.35">
      <c r="A20" s="4"/>
      <c r="B20" s="4"/>
      <c r="C20" s="12" t="str">
        <f t="shared" si="1"/>
        <v/>
      </c>
      <c r="D20" s="12" t="str">
        <f>IF(OR($B$3=0,B20=""),"",SUM($B$6:B20)/$B$3)</f>
        <v/>
      </c>
      <c r="E20" s="15"/>
    </row>
    <row r="21" spans="1:5" x14ac:dyDescent="0.35">
      <c r="A21" s="4"/>
      <c r="B21" s="4"/>
      <c r="C21" s="12" t="str">
        <f t="shared" si="1"/>
        <v/>
      </c>
      <c r="D21" s="12" t="str">
        <f>IF(OR($B$3=0,B21=""),"",SUM($B$6:B21)/$B$3)</f>
        <v/>
      </c>
      <c r="E21" s="15"/>
    </row>
    <row r="22" spans="1:5" x14ac:dyDescent="0.35">
      <c r="A22" s="4"/>
      <c r="B22" s="4"/>
      <c r="C22" s="12" t="str">
        <f t="shared" si="1"/>
        <v/>
      </c>
      <c r="D22" s="12" t="str">
        <f>IF(OR($B$3=0,B22=""),"",SUM($B$6:B22)/$B$3)</f>
        <v/>
      </c>
      <c r="E22" s="15"/>
    </row>
    <row r="23" spans="1:5" x14ac:dyDescent="0.35">
      <c r="A23" s="4"/>
      <c r="B23" s="4"/>
      <c r="C23" s="12" t="str">
        <f t="shared" si="1"/>
        <v/>
      </c>
      <c r="D23" s="12" t="str">
        <f>IF(OR($B$3=0,B23=""),"",SUM($B$6:B23)/$B$3)</f>
        <v/>
      </c>
      <c r="E23" s="15"/>
    </row>
    <row r="24" spans="1:5" x14ac:dyDescent="0.35">
      <c r="A24" s="4"/>
      <c r="B24" s="4"/>
      <c r="C24" s="12" t="str">
        <f t="shared" si="1"/>
        <v/>
      </c>
      <c r="D24" s="12" t="str">
        <f>IF(OR($B$3=0,B24=""),"",SUM($B$6:B24)/$B$3)</f>
        <v/>
      </c>
      <c r="E24" s="15"/>
    </row>
    <row r="25" spans="1:5" x14ac:dyDescent="0.35">
      <c r="A25" s="4"/>
      <c r="B25" s="4"/>
      <c r="C25" s="12" t="str">
        <f t="shared" si="1"/>
        <v/>
      </c>
      <c r="D25" s="12" t="str">
        <f>IF(OR($B$3=0,B25=""),"",SUM($B$6:B25)/$B$3)</f>
        <v/>
      </c>
      <c r="E25" s="15"/>
    </row>
    <row r="26" spans="1:5" x14ac:dyDescent="0.35">
      <c r="A26" s="4"/>
      <c r="B26" s="4"/>
      <c r="C26" s="12" t="str">
        <f t="shared" si="1"/>
        <v/>
      </c>
      <c r="D26" s="12" t="str">
        <f>IF(OR($B$3=0,B26=""),"",SUM($B$6:B26)/$B$3)</f>
        <v/>
      </c>
      <c r="E26" s="15"/>
    </row>
    <row r="27" spans="1:5" x14ac:dyDescent="0.35">
      <c r="A27" s="4"/>
      <c r="B27" s="4"/>
      <c r="C27" s="12" t="str">
        <f t="shared" si="1"/>
        <v/>
      </c>
      <c r="D27" s="12" t="str">
        <f>IF(OR($B$3=0,B27=""),"",SUM($B$6:B27)/$B$3)</f>
        <v/>
      </c>
      <c r="E27" s="15"/>
    </row>
    <row r="28" spans="1:5" x14ac:dyDescent="0.35">
      <c r="A28" s="4"/>
      <c r="B28" s="4"/>
      <c r="C28" s="12" t="str">
        <f t="shared" si="1"/>
        <v/>
      </c>
      <c r="D28" s="12" t="str">
        <f>IF(OR($B$3=0,B28=""),"",SUM($B$6:B28)/$B$3)</f>
        <v/>
      </c>
      <c r="E28" s="15"/>
    </row>
    <row r="29" spans="1:5" x14ac:dyDescent="0.35">
      <c r="A29" s="4"/>
      <c r="B29" s="4"/>
      <c r="C29" s="12" t="str">
        <f t="shared" si="1"/>
        <v/>
      </c>
      <c r="D29" s="12" t="str">
        <f>IF(OR($B$3=0,B29=""),"",SUM($B$6:B29)/$B$3)</f>
        <v/>
      </c>
      <c r="E29" s="15"/>
    </row>
    <row r="30" spans="1:5" x14ac:dyDescent="0.35">
      <c r="A30" s="4"/>
      <c r="B30" s="4"/>
      <c r="C30" s="12" t="str">
        <f t="shared" si="1"/>
        <v/>
      </c>
      <c r="D30" s="12" t="str">
        <f>IF(OR($B$3=0,B30=""),"",SUM($B$6:B30)/$B$3)</f>
        <v/>
      </c>
      <c r="E30" s="15"/>
    </row>
  </sheetData>
  <dataValidations count="1">
    <dataValidation type="list" allowBlank="1" sqref="E6:E30" xr:uid="{00000000-0002-0000-0200-000000000000}">
      <formula1>"Ya,Belum"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Panduan</vt:lpstr>
      <vt:lpstr>Register</vt:lpstr>
      <vt:lpstr>TallyChat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Ainur Rohman</dc:creator>
  <dc:description/>
  <cp:lastModifiedBy>Ainur Rohman</cp:lastModifiedBy>
  <cp:revision>0</cp:revision>
  <dcterms:created xsi:type="dcterms:W3CDTF">2026-10-17T03:59:31Z</dcterms:created>
  <dcterms:modified xsi:type="dcterms:W3CDTF">2026-10-19T07:26:29Z</dcterms:modified>
  <dc:language>en-US</dc:language>
</cp:coreProperties>
</file>